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vilniusrpt-my.sharepoint.com/personal/virginija_simkute_vilniausregionas_lt/Documents/Desktop/RPPL ataskaita/2025-01 RPPL ataskaita/2025-01-31 priimtas sprendimas del ataskaitos/"/>
    </mc:Choice>
  </mc:AlternateContent>
  <xr:revisionPtr revIDLastSave="453" documentId="8_{42EE6978-975B-4C4E-96F8-0D70DB828721}" xr6:coauthVersionLast="47" xr6:coauthVersionMax="47" xr10:uidLastSave="{E0038002-81B5-4246-B25B-7D05019706F6}"/>
  <bookViews>
    <workbookView xWindow="-108" yWindow="-108" windowWidth="23256" windowHeight="12576" xr2:uid="{00000000-000D-0000-FFFF-FFFF00000000}"/>
  </bookViews>
  <sheets>
    <sheet name="1 lentelė" sheetId="1" r:id="rId1"/>
    <sheet name="2 lentelė" sheetId="2" r:id="rId2"/>
    <sheet name="3 lentelė"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6" i="1" l="1"/>
  <c r="G127" i="1"/>
  <c r="G125" i="1"/>
  <c r="T115" i="1" l="1"/>
  <c r="S115" i="1"/>
  <c r="R115" i="1"/>
  <c r="Q115" i="1"/>
  <c r="P115" i="1"/>
  <c r="O115" i="1"/>
  <c r="N115" i="1"/>
  <c r="M115" i="1"/>
  <c r="L115" i="1"/>
  <c r="K115" i="1"/>
  <c r="J115" i="1"/>
  <c r="I115" i="1"/>
  <c r="I96" i="1"/>
  <c r="T80" i="1"/>
  <c r="S80" i="1"/>
  <c r="R80" i="1"/>
  <c r="Q80" i="1"/>
  <c r="P80" i="1"/>
  <c r="O80" i="1"/>
  <c r="N80" i="1"/>
  <c r="M80" i="1"/>
  <c r="T77" i="1"/>
  <c r="S77" i="1"/>
  <c r="R77" i="1"/>
  <c r="Q77" i="1"/>
  <c r="P77" i="1"/>
  <c r="O77" i="1"/>
  <c r="N77" i="1"/>
  <c r="M77" i="1"/>
  <c r="T68" i="1"/>
  <c r="S68" i="1"/>
  <c r="R68" i="1"/>
  <c r="Q68" i="1"/>
  <c r="P68" i="1"/>
  <c r="O68" i="1"/>
  <c r="N68" i="1"/>
  <c r="M68" i="1"/>
  <c r="T43" i="1"/>
  <c r="S43" i="1"/>
  <c r="R43" i="1"/>
  <c r="Q43" i="1"/>
  <c r="P43" i="1"/>
  <c r="O43" i="1"/>
  <c r="N43" i="1"/>
  <c r="M43" i="1"/>
  <c r="T30" i="1"/>
  <c r="S30" i="1"/>
  <c r="R30" i="1"/>
  <c r="Q30" i="1"/>
  <c r="P30" i="1"/>
  <c r="O30" i="1"/>
  <c r="N30" i="1"/>
  <c r="M30" i="1"/>
  <c r="T20" i="1"/>
  <c r="S20" i="1"/>
  <c r="R20" i="1"/>
  <c r="Q20" i="1"/>
  <c r="P20" i="1"/>
  <c r="O20" i="1"/>
  <c r="N20" i="1"/>
  <c r="M20" i="1"/>
  <c r="N18" i="1" l="1"/>
  <c r="T18" i="1"/>
  <c r="R18" i="1"/>
  <c r="O18" i="1"/>
  <c r="Q18" i="1"/>
  <c r="S18" i="1"/>
  <c r="M18" i="1"/>
  <c r="M63" i="1"/>
  <c r="P18" i="1"/>
  <c r="P63" i="1"/>
  <c r="Q63" i="1"/>
  <c r="O63" i="1"/>
  <c r="R63" i="1"/>
  <c r="S63" i="1"/>
  <c r="T63" i="1"/>
  <c r="N63" i="1"/>
  <c r="J108" i="1"/>
  <c r="K108" i="1"/>
  <c r="L108" i="1"/>
  <c r="M108" i="1"/>
  <c r="N108" i="1"/>
  <c r="O108" i="1"/>
  <c r="P108" i="1"/>
  <c r="Q108" i="1"/>
  <c r="R108" i="1"/>
  <c r="S108" i="1"/>
  <c r="T108" i="1"/>
  <c r="I108" i="1"/>
  <c r="J96" i="1"/>
  <c r="K96" i="1"/>
  <c r="L96" i="1"/>
  <c r="M96" i="1"/>
  <c r="N96" i="1"/>
  <c r="O96" i="1"/>
  <c r="P96" i="1"/>
  <c r="Q96" i="1"/>
  <c r="R96" i="1"/>
  <c r="S96" i="1"/>
  <c r="S89" i="1" s="1"/>
  <c r="T96" i="1"/>
  <c r="M89" i="1" l="1"/>
  <c r="J89" i="1"/>
  <c r="P89" i="1"/>
  <c r="R89" i="1"/>
  <c r="T89" i="1"/>
  <c r="I89" i="1"/>
  <c r="N89" i="1"/>
  <c r="O89" i="1"/>
  <c r="K89" i="1"/>
  <c r="Q89" i="1"/>
  <c r="L89" i="1"/>
  <c r="J80" i="1"/>
  <c r="K80" i="1"/>
  <c r="L80" i="1"/>
  <c r="I80" i="1"/>
  <c r="J77" i="1"/>
  <c r="K77" i="1"/>
  <c r="L77" i="1"/>
  <c r="I77" i="1"/>
  <c r="J68" i="1"/>
  <c r="K68" i="1"/>
  <c r="L68" i="1"/>
  <c r="I68" i="1"/>
  <c r="J43" i="1"/>
  <c r="K43" i="1"/>
  <c r="L43" i="1"/>
  <c r="I43" i="1"/>
  <c r="J57" i="1"/>
  <c r="K57" i="1"/>
  <c r="L57" i="1"/>
  <c r="M57" i="1"/>
  <c r="M40" i="1" s="1"/>
  <c r="N57" i="1"/>
  <c r="N40" i="1" s="1"/>
  <c r="N123" i="1" s="1"/>
  <c r="O57" i="1"/>
  <c r="O40" i="1" s="1"/>
  <c r="P57" i="1"/>
  <c r="P40" i="1" s="1"/>
  <c r="Q57" i="1"/>
  <c r="Q40" i="1" s="1"/>
  <c r="R57" i="1"/>
  <c r="R40" i="1" s="1"/>
  <c r="S57" i="1"/>
  <c r="S40" i="1" s="1"/>
  <c r="T57" i="1"/>
  <c r="T40" i="1" s="1"/>
  <c r="I57" i="1"/>
  <c r="J20" i="1"/>
  <c r="I20" i="1"/>
  <c r="L20" i="1"/>
  <c r="K20" i="1"/>
  <c r="L30" i="1"/>
  <c r="K30" i="1"/>
  <c r="J30" i="1"/>
  <c r="I30" i="1"/>
  <c r="J63" i="1" l="1"/>
  <c r="K63" i="1"/>
  <c r="L63" i="1"/>
  <c r="I18" i="1"/>
  <c r="I63" i="1"/>
  <c r="M123" i="1"/>
  <c r="L40" i="1"/>
  <c r="K40" i="1"/>
  <c r="J40" i="1"/>
  <c r="I40" i="1"/>
  <c r="K18" i="1"/>
  <c r="J18" i="1"/>
  <c r="L18" i="1"/>
  <c r="S123" i="1" l="1"/>
  <c r="K123" i="1"/>
  <c r="O123" i="1"/>
  <c r="P123" i="1"/>
  <c r="J123" i="1"/>
  <c r="R123" i="1"/>
  <c r="Q123" i="1"/>
  <c r="L123" i="1"/>
  <c r="T123" i="1"/>
  <c r="I123" i="1"/>
</calcChain>
</file>

<file path=xl/sharedStrings.xml><?xml version="1.0" encoding="utf-8"?>
<sst xmlns="http://schemas.openxmlformats.org/spreadsheetml/2006/main" count="741" uniqueCount="384">
  <si>
    <t>Nr.</t>
  </si>
  <si>
    <t>Kodas</t>
  </si>
  <si>
    <t>Pavadinimas, mato vnt.</t>
  </si>
  <si>
    <t xml:space="preserve">Iš viso </t>
  </si>
  <si>
    <t>1.1.</t>
  </si>
  <si>
    <t>1.1.1.</t>
  </si>
  <si>
    <t>Tikslas, uždavinys, priemonė</t>
  </si>
  <si>
    <t>1.</t>
  </si>
  <si>
    <t>Iš jų: Lietuvos Respublikos valstybės biudžeto lėšos</t>
  </si>
  <si>
    <t>Stebėsenos rodikliai</t>
  </si>
  <si>
    <t>Pradinė rodiklio reikšmė (metai)</t>
  </si>
  <si>
    <t>Iš jų: ES ir kitos tarptautinės paramos lėšos</t>
  </si>
  <si>
    <t>Ataskaitiniu laikotarpiu pasiekta rodiklio reikšmė</t>
  </si>
  <si>
    <t>(regiono plėtros plano pavadinimas)</t>
  </si>
  <si>
    <r>
      <t xml:space="preserve">______ </t>
    </r>
    <r>
      <rPr>
        <u/>
        <sz val="12"/>
        <color theme="1"/>
        <rFont val="Times New Roman"/>
        <family val="1"/>
        <charset val="186"/>
      </rPr>
      <t>Nr.</t>
    </r>
    <r>
      <rPr>
        <sz val="12"/>
        <color theme="1"/>
        <rFont val="Times New Roman"/>
        <family val="1"/>
        <charset val="186"/>
      </rPr>
      <t xml:space="preserve"> _____</t>
    </r>
  </si>
  <si>
    <t>2.</t>
  </si>
  <si>
    <t>3.</t>
  </si>
  <si>
    <t>Eil. Nr.</t>
  </si>
  <si>
    <t>Iš viso:</t>
  </si>
  <si>
    <r>
      <t>(</t>
    </r>
    <r>
      <rPr>
        <i/>
        <sz val="11"/>
        <color theme="0" tint="-0.499984740745262"/>
        <rFont val="Times New Roman"/>
        <family val="1"/>
        <charset val="186"/>
      </rPr>
      <t>data ir registracijos numeris</t>
    </r>
    <r>
      <rPr>
        <sz val="11"/>
        <color theme="0" tint="-0.499984740745262"/>
        <rFont val="Times New Roman"/>
        <family val="1"/>
        <charset val="186"/>
      </rPr>
      <t>)</t>
    </r>
  </si>
  <si>
    <t>PATVIRTINTA</t>
  </si>
  <si>
    <t>Lietuvos Respublikos vidaus reikalų ministro</t>
  </si>
  <si>
    <t xml:space="preserve">Siektina rodiklio reikšmė </t>
  </si>
  <si>
    <t xml:space="preserve">Siektina rodiklio tarpinė reikšmė </t>
  </si>
  <si>
    <r>
      <t xml:space="preserve">1 lentelė. Regiono plėtros plano įgyvendinimo rezultatai
</t>
    </r>
    <r>
      <rPr>
        <i/>
        <sz val="12"/>
        <color theme="0" tint="-0.499984740745262"/>
        <rFont val="Times New Roman"/>
        <family val="1"/>
        <charset val="186"/>
      </rPr>
      <t>(informacija nurodoma kaupiamuoju būdu)</t>
    </r>
  </si>
  <si>
    <t xml:space="preserve">Regiono plėtros plane suplanuotos pažangos lėšos (Eur)
</t>
  </si>
  <si>
    <t xml:space="preserve">Sudaryta sutarčių (Eur) 
</t>
  </si>
  <si>
    <t xml:space="preserve">Išmokėtos pažangos lėšos (Eur)
</t>
  </si>
  <si>
    <t>Iš jų: 
kitos lėšos</t>
  </si>
  <si>
    <t>2 lentelė. Išankstinių sąlygų įgyvendinimo rezultatai</t>
  </si>
  <si>
    <r>
      <t xml:space="preserve">Išankstinių sąlygų įgyvendinimas  
</t>
    </r>
    <r>
      <rPr>
        <i/>
        <sz val="9"/>
        <color theme="0" tint="-0.499984740745262"/>
        <rFont val="Times New Roman"/>
        <family val="1"/>
        <charset val="186"/>
      </rPr>
      <t>(nurodoma, ar išankstinės sąlygos įgyvendintos, jei sąlygos neįgyvendintos, nurodoma įgyvendinimo eiga, priežastys, kodėl neįgyvendinta, ir terminai, kada planuojama sąlygas įgyvendinti)</t>
    </r>
  </si>
  <si>
    <t xml:space="preserve">Prašome nurodyti, ar Regionų plėtros programoje suplanuotos pažangos lėšos leidžia spręsti visas regiono problemas ir jų gilumines priežastis. Jei ne - nurodykite nesprendžiamas problemas ar sprendžiamas ne visa apimtimi, taip pat regiono plėtros plane neidentifikuotas, tačiau atsiradusias naujas problemas ir jų gilumines priežastis, pagrindžiant esamos situacijos duomenimis (analize).  </t>
  </si>
  <si>
    <t>3 lentelė. Regiono problemos ir jų giluminės priežastys</t>
  </si>
  <si>
    <t xml:space="preserve">Nuo Regionų plėtros programos įgyvendinimo pradžios iki ataskaitinio laikotarpio pabaigos regiono plėtros plane suplanuotų ES ir kitos tarptautinės paramos lėšų dalis nuo Regionų plėtros programoje regionui numatytų lėšų (proc.) </t>
  </si>
  <si>
    <t xml:space="preserve">Nuo Regionų plėtros programos įgyvendinimo pradžios iki ataskaitinio laikotarpio pabaigos išmokėtų ES ir kitos tarptautinės paramos lėšų dalis nuo Regionų plėtros programoje regionui numatytų lėšų (proc.) </t>
  </si>
  <si>
    <t xml:space="preserve">Nuo Regionų plėtros programos įgyvendinimo pradžios iki ataskaitinio laikotarpio pabaigos skirtų ES ir kitos tarptautinės paramos lėšų dalis pagal sudarytas sutartis nuo Regionų plėtros programoje regionui numatytų lėšų (proc.) </t>
  </si>
  <si>
    <r>
      <t xml:space="preserve">Išankstinės sąlygos
</t>
    </r>
    <r>
      <rPr>
        <i/>
        <sz val="9"/>
        <color theme="0" tint="-0.499984740745262"/>
        <rFont val="Times New Roman"/>
        <family val="1"/>
        <charset val="186"/>
      </rPr>
      <t>(nurodomos Regionų plėtros programoje nustatytos išankstinės sąlygos (strategijų, planų, žemėlapių ar kitų dokumentų, tvirtinamų kompetentingų institucijų, parengimas), išskyrus  atvejus, kai visi išankstinių sąlygų reikalavimai nustatyti projekto lygmeniu)</t>
    </r>
  </si>
  <si>
    <t>2023 m. gruodžio 12 d. įsakymu Nr. 1V-805</t>
  </si>
  <si>
    <t>VILNIAUS REGIONO PLĖTROS PLANO</t>
  </si>
  <si>
    <t>Tikslas: Mažinti ekonominius netolygumus</t>
  </si>
  <si>
    <t>10,5
(2020)</t>
  </si>
  <si>
    <t>10,5
(2025)</t>
  </si>
  <si>
    <t>7
(2030)</t>
  </si>
  <si>
    <t>Poveikio: 
Gyventojų užimtumo lygis (15–64 metų) | 2022 m. vidutiniai skirtumai tarp regiono savivaldybių (standartinis nuokrypis)</t>
  </si>
  <si>
    <t>Poveikio:
Pridėtinė vertė gamybos sąnaudomis pagal veiklos vykdymo vietą (nefinansinių įmonių), tenkanti vienam dirbančiajam per metus | tūkst. Eur</t>
  </si>
  <si>
    <t>25,9
(2019)</t>
  </si>
  <si>
    <t>30,9
(2025)</t>
  </si>
  <si>
    <t>36,1
(2030)</t>
  </si>
  <si>
    <t xml:space="preserve">Uždavinys:
Sudaryti patrauklias sąlygas pritraukti investicijas, vidiniams netolygumams mažinti
</t>
  </si>
  <si>
    <t>Rezultato:
Rekultivuota žemė, naudojama žaliesiems plotams, socialiniams būstams, ekonominei arba kitai paskirčiai | ha (5.1)</t>
  </si>
  <si>
    <t>Rezultato:
Sukurtos arba atkurtos teritorijos, naudojamos ekonominei, rekreacinei ar turizmo paskirčiai | ha (5.2)</t>
  </si>
  <si>
    <t>0
(2022)</t>
  </si>
  <si>
    <t>0
(2024)</t>
  </si>
  <si>
    <t>1.2.</t>
  </si>
  <si>
    <t xml:space="preserve">Uždavinys:
Paskatinti tolygią kūrybinės ekonomikos ir turizmo plėtrą
</t>
  </si>
  <si>
    <t>Priemonė: 
Palankių sąlygų ekonominiam augimui sudarymas funkcinėse zonose</t>
  </si>
  <si>
    <t>1.2.1.</t>
  </si>
  <si>
    <t xml:space="preserve">Tikslas: 
Plėtoti kokybiškas ir prieinamas švietimo paslaugas
</t>
  </si>
  <si>
    <t>Poveikio:
3–5 metų vaikų, ugdomų švietimo įstaigose, dalis | procentai</t>
  </si>
  <si>
    <t>Poveikio:
Negalią turinčių mokinių, ugdomų įtraukiuoju būdu bendros paskirties švietimo įstaigose (bendrosiose klasėse), dalis | procentai</t>
  </si>
  <si>
    <t>Poveikio:
Neformaliojo vaikų švietimo galimybėmis pasinaudojusių mokinių dalis (išskyrus ikimokykliniame ir priešmokykliniame ugdyme dalyvaujančius vaikus) | procentai</t>
  </si>
  <si>
    <t>95
(2020)</t>
  </si>
  <si>
    <t>50
(2020–2021)</t>
  </si>
  <si>
    <t>63
(2019)</t>
  </si>
  <si>
    <t>95
(2025)</t>
  </si>
  <si>
    <t>85
(2025)</t>
  </si>
  <si>
    <t>65
(2025)</t>
  </si>
  <si>
    <t>100
(2030)</t>
  </si>
  <si>
    <t>90
(2030)</t>
  </si>
  <si>
    <t>75
(2030)</t>
  </si>
  <si>
    <t>Uždavinys: 
Padidinti ugdymo prieinamumą</t>
  </si>
  <si>
    <t>2.1.</t>
  </si>
  <si>
    <t>2.1.1.</t>
  </si>
  <si>
    <t>Priemonė:
Veiksmingų ir prieinamų švietimo paslaugų plėtra</t>
  </si>
  <si>
    <t>0
(2021)</t>
  </si>
  <si>
    <t>14,1
(2021)</t>
  </si>
  <si>
    <t>14,1
(2024)</t>
  </si>
  <si>
    <t>Rezultato:
Naujos arba modernizuotos švietimo infrastruktūros naudotojų skaičius per metus (naudotojai per metus)</t>
  </si>
  <si>
    <t>Rezultato:
Mokyklų, kuriose buvo įdiegtos universalaus dizaino ir kitos inžinerinės priemonės, aplinką pritaikant asmenims, turintiems negalią, dalis nuo visų mokyklų (procentas)</t>
  </si>
  <si>
    <t>Rezultato:
Naujos arba modernizuotos vaikų priežiūros infrastruktūros naudotojų skaičius per metus (naudotojai per metus)</t>
  </si>
  <si>
    <t>Rezultato:
Vaikų, pasinaudojusių pavėžėjimo paslaugomis naujai įsigytomis transporto priemonėmis, skaičius per metus (asmenys per metus)</t>
  </si>
  <si>
    <t>Rezultato:
Mokinių, kurie naudojasi sukurta visos dienos mokyklos infrastruktūra, skaičius (asmenys per metus)</t>
  </si>
  <si>
    <t>0
(2020)</t>
  </si>
  <si>
    <t>R.B.2.2071</t>
  </si>
  <si>
    <t>R.S.2.3026</t>
  </si>
  <si>
    <t>R.B.2.2070</t>
  </si>
  <si>
    <t>R.S.2.3030</t>
  </si>
  <si>
    <t>R.S.2.3027</t>
  </si>
  <si>
    <t>Produkto:
Naujos arba modernizuotos švietimo infrastruktūros mokymo klasių talpumas (asmenys)</t>
  </si>
  <si>
    <t>P.B.2.0067</t>
  </si>
  <si>
    <t>Produkto:
Mokyklos, kuriose buvo įdiegtos universalaus dizaino ir kitos inžinerinės priemonės pritaikant aplinką asmenims, turintiems negalią (skaičius)</t>
  </si>
  <si>
    <t xml:space="preserve">Rezultato:
Naujos arba modernizuotos švietimo infrastruktūros naudotojų skaičius per metus (naudotojai per metus) </t>
  </si>
  <si>
    <t xml:space="preserve">Rezultato:
Mokyklų, kuriose buvo įdiegtos universalaus dizaino ir kitos inžinerinės priemonės, aplinką pritaikant asmenims, turintiems negalią, dalis nuo visų mokyklų (procentas)
</t>
  </si>
  <si>
    <t xml:space="preserve">Rezultato:
Naujos arba modernizuotos vaikų priežiūros infrastruktūros naudotojų skaičius per metus (naudotojai per metus)
</t>
  </si>
  <si>
    <t xml:space="preserve">Rezultato:
Vaikų, pasinaudojusių pavėžėjimo paslaugomis naujai įsigytomis transporto priemonėmis, skaičius per metus (asmenys per metus)
</t>
  </si>
  <si>
    <t>Produkto
Naujos arba modernizuotos vaikų priežiūros infrastruktūros mokymo klasių talpumas (asmenys)</t>
  </si>
  <si>
    <t>Produkto
Sukurtų naujų ikimokyklinio ugdymo vietų skaičius (skaičius)</t>
  </si>
  <si>
    <t>Produkto:
Tikslinės transporto priemonės (skaičius)</t>
  </si>
  <si>
    <t>P.S.2.1025</t>
  </si>
  <si>
    <t>P.B.2.0066</t>
  </si>
  <si>
    <t>P.S.2.1024</t>
  </si>
  <si>
    <t>P.S.2.1029</t>
  </si>
  <si>
    <t xml:space="preserve">2.2. </t>
  </si>
  <si>
    <t>Uždavinys:
Išplėtoti įvairialypį švietimą</t>
  </si>
  <si>
    <t xml:space="preserve">3. </t>
  </si>
  <si>
    <t xml:space="preserve">Tikslas: 
Mažinti socialinę atskirtį
</t>
  </si>
  <si>
    <t>Poveikio:
Asmenys, patiriantys skurdo riziką ar socialinę atskirtį | procentai</t>
  </si>
  <si>
    <t>Poveikio:
Patenkintas socialinio būsto poreikis nuo tokią teisę turinčių asmenų (šeimų) skaičiaus | procentai</t>
  </si>
  <si>
    <t>Poveikio:
Socialines paslaugas gaunančių tikslinės grupės asmenų dalis nuo bendro su skurdo rizika ar socialine atskirtimi susiduriančių gyventojų skaičiaus | procentai</t>
  </si>
  <si>
    <t xml:space="preserve">Poveikio:
Prevencinėmis priemonėmis išvengiamas mirtingumas (standartizuotas) | mirusiųjų skaičius 100 tūkst. gyventojų </t>
  </si>
  <si>
    <t>Poveikio:
Gydymo priemonėmis išvengiamas mirtingumas | mirusiųjų skaičius 100 tūkst. gyventojų</t>
  </si>
  <si>
    <t>19,9
(2020)</t>
  </si>
  <si>
    <t>17,5
(2025)</t>
  </si>
  <si>
    <t>13,0
(2030)</t>
  </si>
  <si>
    <t>42
(2020)</t>
  </si>
  <si>
    <t>42
(2025)</t>
  </si>
  <si>
    <t>88
(2030)</t>
  </si>
  <si>
    <t>18
(2020)</t>
  </si>
  <si>
    <t>18
(2025)</t>
  </si>
  <si>
    <t>25
(2030)</t>
  </si>
  <si>
    <t>288
(2020)</t>
  </si>
  <si>
    <t>220
(2025)</t>
  </si>
  <si>
    <t>160
(2030)</t>
  </si>
  <si>
    <t>191
(2020)</t>
  </si>
  <si>
    <t>150
(2025)</t>
  </si>
  <si>
    <t>3.1.</t>
  </si>
  <si>
    <t>Uždavinys: 
Užtikrinti kokybiškas socialines paslaugas</t>
  </si>
  <si>
    <t>893
(2029)</t>
  </si>
  <si>
    <t>247
(2029)</t>
  </si>
  <si>
    <t>Priemonė:
Socialinių paslaugų infrastruktūros modernizavimas ir plėtra</t>
  </si>
  <si>
    <t>3.1.1.</t>
  </si>
  <si>
    <t>Rezultato:
Asmenų, turinčių intelekto ir (ar) psichikos negalią, gavusių paslaugas naujoje ar modernizuotoje infrastruktūroje skaičius per metus (asmenys per metus)</t>
  </si>
  <si>
    <t>Rezultato:
Socialiai pažeidžiamų, socialinę riziką (atskirtį) patiriančių asmenų, gavusių paslaugas naujoje ar modernizuotoje infrastruktūroje skaičius per metus (asmenys per metus)</t>
  </si>
  <si>
    <t>Rezultato:
Naujos arba modernizuotos socialinės rūpybos infrastruktūros naudotojų skaičius per metus (naudotojai per metus)</t>
  </si>
  <si>
    <t>R.S.2.3031</t>
  </si>
  <si>
    <t>R.S.2.3033</t>
  </si>
  <si>
    <t>R.B.2.2074</t>
  </si>
  <si>
    <t>P.S.2.1030</t>
  </si>
  <si>
    <t>P.S.2.1031</t>
  </si>
  <si>
    <t>P.B.2.0070</t>
  </si>
  <si>
    <t>138
(2029)</t>
  </si>
  <si>
    <t>Produkto:
Paslaugų intelekto ir (ar) psichikos negalią turintiems asmenims vietų skaičius naujoje ar modernizuotoje infrastruktūroje (skaičius)</t>
  </si>
  <si>
    <t>Produkto:
Paslaugų socialiai pažeidžiamiems, socialinę riziką (atskirtį) patiriantiems asmenims vietų skaičius naujoje ar modernizuotoje infrastruktūroje (skaičius)</t>
  </si>
  <si>
    <t>Produkto:
Naujos arba modernizuotos socialinės rūpybos infrastruktūros (ne būsto) talpumas (asmenys per metus)</t>
  </si>
  <si>
    <t>3.2.</t>
  </si>
  <si>
    <t>Uždavinys:
Padidinti socialinio būsto prieinamumą ir sumažinti teritorinius skirtumus</t>
  </si>
  <si>
    <t>R.B.2.2067</t>
  </si>
  <si>
    <t>Rezultato:
Naujų arba modernizuotų socialinių būstų naudotojų skaičius per metus (naudotojai per metus)</t>
  </si>
  <si>
    <t>3.2.1.</t>
  </si>
  <si>
    <t>Priemonė:
Socialinio būsto fondo plėtra</t>
  </si>
  <si>
    <t>P.B.2.0065</t>
  </si>
  <si>
    <t>Produkto:
Naujų arba modernizuotų socialinių būstų talpumas (asmenys)</t>
  </si>
  <si>
    <t>3.3.</t>
  </si>
  <si>
    <t>Uždavinys:
Padidinti gyventojų atsparumą ligoms</t>
  </si>
  <si>
    <t>Rezultato:
Asmenų po dalyvavimo veiklose, pagerinusių sveikatos raštingumo kompetenciją, dalis
(procentai)</t>
  </si>
  <si>
    <t>Rezultato:
Asmenų, palankiai vertinančių visuomenės sveikatos priežiūros paslaugų kokybę, dalis (procentai)</t>
  </si>
  <si>
    <t>Rezultato:
Naujos arba modernizuotos sveikatos priežiūros infrastruktūros naudotojų skaičius per metus (naudotojai per metus)</t>
  </si>
  <si>
    <t>0
(2018)</t>
  </si>
  <si>
    <t>80
(2029)</t>
  </si>
  <si>
    <t>3.3.1.</t>
  </si>
  <si>
    <t>Priemonė:
Visuomenės sveikatos paslaugų gerinimas</t>
  </si>
  <si>
    <t xml:space="preserve">R.S.2.3523 </t>
  </si>
  <si>
    <t>R.S.2.3526</t>
  </si>
  <si>
    <t>P.S.2.1519</t>
  </si>
  <si>
    <t>P.B.2.0518</t>
  </si>
  <si>
    <t>Rezultato:
Asmenų, po dalyvavimo veiklose pagerinusių sveikatos raštingumo kompetenciją, dalis (procentai)</t>
  </si>
  <si>
    <t>Produkto:
Asmenys, dalyvavę sveikatos raštingumo didinimo veiklose (asmenys)</t>
  </si>
  <si>
    <t>3.3.2.</t>
  </si>
  <si>
    <t>Priemonė:
Ilgalaikės priežiūros paslaugų plėtra</t>
  </si>
  <si>
    <t>4.</t>
  </si>
  <si>
    <t>Tikslas:
Švelninti neigiamą poveikį aplinkai</t>
  </si>
  <si>
    <t>Poveikio:
Gyventojų, aprūpinamų geriamojo vandens tiekimo paslaugomis, dalis, palyginti su visais gyventojais | procentai</t>
  </si>
  <si>
    <t>Poveikio:
Gyventojų, aprūpinamų centralizuotai teikiamomis nuotekų tvarkymo paslaugomis, dalis, palyginti su visais gyventojais | procentai</t>
  </si>
  <si>
    <t>Poveikio:
Sąvartynuose šalinamų komunalinių atliekų dalis | procentai</t>
  </si>
  <si>
    <t>Poveikio:
Paruoštų pakartotinai naudoti ir perdirbtų komunalinių atliekų dalis | procentai</t>
  </si>
  <si>
    <t>Poveikio:
Nepralaidžių dangų ir žaliosios infrastruktūros plotų santykis 1 500 gyv./km2 ir didesnio tankumo teritorijoje | santykis, dešimtainė trupmena</t>
  </si>
  <si>
    <t>Poveikio:
Priešlaikinės mirtys, priskiriamos ilgalaikiam kietųjų dalelių KD2,5 poveikiui | mirusiųjų skaičius 100 tūkst. gyventojų</t>
  </si>
  <si>
    <t>85,9
(2020)</t>
  </si>
  <si>
    <t>86
(2025)</t>
  </si>
  <si>
    <t>87
(2030)</t>
  </si>
  <si>
    <t>81,9
(2020)</t>
  </si>
  <si>
    <t>82
(2025)</t>
  </si>
  <si>
    <t>83
(2030)</t>
  </si>
  <si>
    <t>21
(2020)</t>
  </si>
  <si>
    <t>15
(2025)</t>
  </si>
  <si>
    <t>5
(2030)</t>
  </si>
  <si>
    <t>28
(2020)</t>
  </si>
  <si>
    <t>55
(2025)</t>
  </si>
  <si>
    <t>60
(2030)</t>
  </si>
  <si>
    <t>1,0
(2021)</t>
  </si>
  <si>
    <t>1,0
(2025)</t>
  </si>
  <si>
    <t>0,9
(2030)</t>
  </si>
  <si>
    <t>96
(2019)</t>
  </si>
  <si>
    <t>96
(2025)</t>
  </si>
  <si>
    <t>95
(2030)</t>
  </si>
  <si>
    <t>1,22
(2019)</t>
  </si>
  <si>
    <t>1,22
(2025)</t>
  </si>
  <si>
    <t>1,17
(2030)</t>
  </si>
  <si>
    <t>4.1.</t>
  </si>
  <si>
    <t>Uždavinys:
Pagerinti komunalinių paslaugų kokybę ir prieinamumą</t>
  </si>
  <si>
    <t>4.1.1.</t>
  </si>
  <si>
    <t>Priemonė:
Geriamojo vandens tiekimo ir nuotekų tvarkymo infrastruktūros plėtra</t>
  </si>
  <si>
    <t>RCR41
R.B.2.2041</t>
  </si>
  <si>
    <t>RCR42
R.B.2.2042</t>
  </si>
  <si>
    <t>RCO30
P.B.2.0030</t>
  </si>
  <si>
    <t>RCO31
P.B.2.0031</t>
  </si>
  <si>
    <t>RCO32
P.B.2.0032</t>
  </si>
  <si>
    <t>P.S.2.1013</t>
  </si>
  <si>
    <t>Produkto:
Viešojo vandens tiekimo paskirstymo sistemų naujų arba atnaujintų vamzdynų ilgis, km</t>
  </si>
  <si>
    <t>Produkto:
Viešojo nuotekų surinkimo tinklo naujų arba atnaujintų vamzdynų ilgis, km</t>
  </si>
  <si>
    <t>Produkto:
Nauji arba atnaujinti nuotekų valymo pajėgumai, GE</t>
  </si>
  <si>
    <t>Produkto:
Nauji arba atnaujinti geriamojo vandens ruošimo pajėgumai, m3/parą</t>
  </si>
  <si>
    <t xml:space="preserve">Rezultato:
Gyventojai, prisijungę prie patobulintų viešojo vandens tiekimo sistemų | asmenys </t>
  </si>
  <si>
    <t>Rezultato:
Gyventojai, prisijungę bent prie antrinių viešojo nuotekų valymo įrenginių | asmenys</t>
  </si>
  <si>
    <t>Rezultato:
Surinktos atskirai išrūšiuotos atliekos | tonos per metus</t>
  </si>
  <si>
    <t>4.1.2.</t>
  </si>
  <si>
    <t>RCR103
R.B.2.2103</t>
  </si>
  <si>
    <t>Priemonė:
Atliekų rūšiuojamojo surinkimo plėtra</t>
  </si>
  <si>
    <t>RCO107
P.B.2.0107</t>
  </si>
  <si>
    <t>P.S.2.1015</t>
  </si>
  <si>
    <t>4.2.</t>
  </si>
  <si>
    <t>Uždavinys:
Sumažinti aplinkos taršą</t>
  </si>
  <si>
    <t>Rezultato:
Gyventojai, galintys naudotis nauja ar patobulinta žaliąja infrastruktūra | asmenys</t>
  </si>
  <si>
    <t>4.2.1.</t>
  </si>
  <si>
    <t>4.2.2.</t>
  </si>
  <si>
    <t>4.3.</t>
  </si>
  <si>
    <t xml:space="preserve">Uždavinys:
Sudaryti palankias sąlygas darniam judumui
</t>
  </si>
  <si>
    <t>Rezultato:
Naujo arba modernizuoto viešojo transporto naudotojų skaičius per metus | naudotojai per metus</t>
  </si>
  <si>
    <t>Rezultato:
Dviračiams skirtos infrastruktūros naudotojų skaičius per metus | naudotojai per metus</t>
  </si>
  <si>
    <t>Tikslas: 
Mažinti ekonominius netolygumus</t>
  </si>
  <si>
    <t>Tikslas: 
Plėtoti kokybiškas ir prieinamas švietimo paslaugas</t>
  </si>
  <si>
    <t>Tikslas: 
Mažinti socialinę atskirtį</t>
  </si>
  <si>
    <t>Tikslas: 
Švelninti neigiamą poveikį aplinkai</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</si>
  <si>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</si>
  <si>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Patvirtintose regionų plėtros planų pažangos priemonėse numatytos veiklos, skirtos socialinio būsto prieinamumui didinti, ir investicijomis užtikrinamas socialinio būsto prieinamumas neįgaliesiems bei gausioms šeimoms.</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</si>
  <si>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</si>
  <si>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</si>
  <si>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</si>
  <si>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1. Savivaldybės tarybos patvirtintas darnaus judumo mieste planas, kurio parengimas finansuotas 2014–2020 m. ES fondų lėšomis. 
2. Pagal Lietuvos Respublikos alternatyviųjų degalų įstatymo nuostatas  parengtas ir patvirtintas viešųjų ir pusiau viešųjų elektromobilių įkrovimo prieigų vietinės reikšmės keliuose planas iki 2030 m.</t>
  </si>
  <si>
    <t>Projekto veiklų atitiktis geriamojo vandens tiekimo ir nuotekų tvarkymo infrastruktūros plėtros planui.</t>
  </si>
  <si>
    <t>Veiklų atitiktis patvirtintiems regioniniams ir (ar) savivaldybių atliekų prevencijos ir tvarkymo planams, parengtiems Valstybiniam atliekų prevencijos ir tvarkymo 2021–2027 m. planui įgyvendinti.</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</si>
  <si>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</si>
  <si>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t>
  </si>
  <si>
    <t xml:space="preserve">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t>
  </si>
  <si>
    <t>Priemone prisidedama prie dviejų uždavinių įgyvendinimo: 2.1 ir 2.2.</t>
  </si>
  <si>
    <t>Išankstinės sąlygos nenustatytos.</t>
  </si>
  <si>
    <t>Poveikio:
Šiltnamio efektą sukeliančių dujų išmetimas 1 gyventojui – gyventojų kelionių įtaka (lengvųjų automobilių, motociklų, mopedų ir viešojo transporto naudojimas) | tonos</t>
  </si>
  <si>
    <t>2024 METŲ ĮGYVENDINIMO ATASKAITA</t>
  </si>
  <si>
    <t>2,43
(2029)</t>
  </si>
  <si>
    <t>302 375 
(2029)</t>
  </si>
  <si>
    <t>36,25
(2029)</t>
  </si>
  <si>
    <t>17 350
(2029)</t>
  </si>
  <si>
    <t>Priemonė: 
Vilniaus miesto su priemiesčiu plėtra</t>
  </si>
  <si>
    <t>R.S.2.3039</t>
  </si>
  <si>
    <t>R.N.2.5720</t>
  </si>
  <si>
    <t>R.B.2.2052</t>
  </si>
  <si>
    <t>Rezultato:
Rekultivuota žemė, naudojama žaliesiems plotams, socialiniams būstams, ekonominei arba kitai paskirčiai (hektarai)</t>
  </si>
  <si>
    <t>Rezultato:
Sukurtos arba atkurtos teritorijos, naudojamos ekonominei, rekreacinei ar turizmo paskirčiai | ha (5.1)</t>
  </si>
  <si>
    <t>Rezultato:
Sukurtos arba atkurtos teritorijos, naudojamos ekonominei, rekreacinei ar turizmo paskirčiai (hektarai)</t>
  </si>
  <si>
    <t>Rezultato:
Metinis konsoliduotų viešųjų paslaugų vartotojų skaičius | vartotojai per metus (5.1)</t>
  </si>
  <si>
    <t>Rezultato:
Metinis konsoliduotų viešųjų paslaugų vartotojų skaičius | vartotojai per metus (5.2)</t>
  </si>
  <si>
    <t>Rezultato:
Metinis konsoliduotų viešųjų paslaugų vartotojų skaičius (vartotojai per metus)</t>
  </si>
  <si>
    <t>P.S.2.1034</t>
  </si>
  <si>
    <t>P.B.2.0076</t>
  </si>
  <si>
    <t>P.B.2.0114</t>
  </si>
  <si>
    <t>16 939
(2029)</t>
  </si>
  <si>
    <t>12
(2029)</t>
  </si>
  <si>
    <t>311 515
(2029)</t>
  </si>
  <si>
    <t>Produkto:
Naujų ar rekonstruotų pastatų, kurių pirminės energijos paklausa yra bent 20 % mažesnė, nei reikalauja energijos beveik nevartojantis pastatas, plotas (kvadratiniai metrai)</t>
  </si>
  <si>
    <t>Produkto:
Integruoti teritorinio vystymo projektai (projektai)</t>
  </si>
  <si>
    <t>Produkto:
Atviros erdvės, sukurtos arba atkurtos miestų teritorijose (kvadratiniai metrai)</t>
  </si>
  <si>
    <t>246,0515
(2029)</t>
  </si>
  <si>
    <t>71 755
(2029)</t>
  </si>
  <si>
    <t>2 630
(2029)</t>
  </si>
  <si>
    <t>Rezultato:
Dviračiams skirtos infrastruktūros metinis naudotojų skaičius | naudotojai per metus (5.2)</t>
  </si>
  <si>
    <t xml:space="preserve">Rezultato:
Sukurtos arba atkurtos teritorijos, naudojamos ekonominei, rekreacinei ar turizmo paskirčiai | ha </t>
  </si>
  <si>
    <t>Rezultato:
Metinis konsoliduotų viešųjų paslaugų vartotojų skaičius | vartotojai per metus</t>
  </si>
  <si>
    <t>Rezultato:
Dviračiams skirtos infrastruktūros metinis naudotojų skaičius | naudotojai per metus</t>
  </si>
  <si>
    <t>89 105
(2029)</t>
  </si>
  <si>
    <t>R.S.2.3025</t>
  </si>
  <si>
    <t>R.S.2.3040</t>
  </si>
  <si>
    <t>P.S.2.1039</t>
  </si>
  <si>
    <t>P.B.2.0058</t>
  </si>
  <si>
    <t>Produkto:
Sukurtos arba atkurtos atviros erdvės, kv. m</t>
  </si>
  <si>
    <t>Produkto:
Dviračiams skirta infrastruktūra, kuriai suteikta parama, km</t>
  </si>
  <si>
    <t>Produkto:
Naujų ar rekonstruotų pastatų, kurių pirminės energijos paklausa yra bent 20 % mažesnė, nei reikalauja energijos beveik nevartojantis pastatas, plotas, kv. m</t>
  </si>
  <si>
    <t>Produkto:
Integruoti teritorinio vystymo projektai, projektai</t>
  </si>
  <si>
    <t>4 568 353
(2029)</t>
  </si>
  <si>
    <t>4,51
(2029)</t>
  </si>
  <si>
    <t>3 600
(2029)</t>
  </si>
  <si>
    <t>36
(2029)</t>
  </si>
  <si>
    <t>10 115
(2028)</t>
  </si>
  <si>
    <t>18,21
(2028)</t>
  </si>
  <si>
    <t>1 293 
(2028)</t>
  </si>
  <si>
    <t>319
(2028)</t>
  </si>
  <si>
    <t>1 867
(2027)</t>
  </si>
  <si>
    <t>11 553
(2027)</t>
  </si>
  <si>
    <t>12
(2027)</t>
  </si>
  <si>
    <t>1 361
(2027)</t>
  </si>
  <si>
    <t>430
(2027)</t>
  </si>
  <si>
    <t>7
(2027)</t>
  </si>
  <si>
    <t>344
(2029)</t>
  </si>
  <si>
    <t>354
(2029)</t>
  </si>
  <si>
    <t>323
(2029)</t>
  </si>
  <si>
    <t>1 199
(2029)</t>
  </si>
  <si>
    <t>Produkto:
Paramą gavusių nacionalinio, regionų ar vietos lygmens viešojo administravimo ar viešąsias paslaugas teikiančių įstaigų skaičius (subjektų skaičius)</t>
  </si>
  <si>
    <t>56 471
(2029)</t>
  </si>
  <si>
    <t>13
(2029)</t>
  </si>
  <si>
    <t>R.B.2.2073</t>
  </si>
  <si>
    <t>P.B.2.0069</t>
  </si>
  <si>
    <t>Produkto:
Naujos arba modernizuotos sveikatos priežiūros infrastruktūros talpumas (asmenys per metus)</t>
  </si>
  <si>
    <t>1 227
(2029)</t>
  </si>
  <si>
    <t>35 341
(2029)</t>
  </si>
  <si>
    <t>7 184
(2029)</t>
  </si>
  <si>
    <t>6 231
(2029)</t>
  </si>
  <si>
    <t>49,80
(2029)</t>
  </si>
  <si>
    <t>146,452
(2029)</t>
  </si>
  <si>
    <t>7 838
(2029)</t>
  </si>
  <si>
    <t>9 942
(2029)</t>
  </si>
  <si>
    <t>Produkto:
Investicijos į rūšiuojamojo atliekų surinkimo įrenginius, eurai</t>
  </si>
  <si>
    <t>Produkto:
Įgyvendintos viešinimo kampanijos atliekų prevencijos ir tvarkymo temomis, skaičius</t>
  </si>
  <si>
    <t>9
(2029)</t>
  </si>
  <si>
    <t>8 874 098,00 
 (2029)</t>
  </si>
  <si>
    <t>14 800
(2029)</t>
  </si>
  <si>
    <t>1
(2029)</t>
  </si>
  <si>
    <t xml:space="preserve">Priemonė:
Aplinkos oro monitoringo infrastruktūros plėtra
</t>
  </si>
  <si>
    <t>Priemonė:
Žaliosios infrastruktūros plėtra urbanizuotose teritorijose</t>
  </si>
  <si>
    <t>4.2.3.</t>
  </si>
  <si>
    <t>R.N.2.5051</t>
  </si>
  <si>
    <t>PRCO39
P.B.2.0039</t>
  </si>
  <si>
    <t>1
(2026)</t>
  </si>
  <si>
    <t>Pažangos priemonė Nr. LT011-04-02-01 „Praeityje užterštų ir pažeistų teritorijų tvarkymas“ panaikinta, nes neliko suplanuotų projektų.
Pakeitimas patvirtintas Vilniaus regiono plėtros tarybos 2024 m. birželio 21 d. sprendimu Nr. TS-11.</t>
  </si>
  <si>
    <t>Rezultato:
Miestai, kuriuose įrengta ar modernizuota oro monitoringo infrastruktūra (miestų skaičius)</t>
  </si>
  <si>
    <t>Produkto:
Teritorijos, kurioms taikomos oro taršos stebėsenos sistemos (oro kokybės zonos)</t>
  </si>
  <si>
    <t>RCR95
R.B.2.2095</t>
  </si>
  <si>
    <t>RCO36
P.B.2.0036</t>
  </si>
  <si>
    <t>Produkto:
Žalioji infrastruktūra, kuriai suteikta parama kitais nei prisitaikymo prie klimato kaitos tikslais (hektarai)</t>
  </si>
  <si>
    <t>14
(2029)</t>
  </si>
  <si>
    <t>2 800 000
(2029)</t>
  </si>
  <si>
    <t>332 150
(2029)</t>
  </si>
  <si>
    <t>4.3.1</t>
  </si>
  <si>
    <t>R.B.2.2062</t>
  </si>
  <si>
    <t>R.B.2.2064</t>
  </si>
  <si>
    <t>P.B.2.0057</t>
  </si>
  <si>
    <t>P.S.2.1036</t>
  </si>
  <si>
    <t>P.S.2.1035</t>
  </si>
  <si>
    <t>Produkto:
Kolektyviniam viešajam transportui skirtų ekologiškų riedmenų pajėgumai, keleiviai</t>
  </si>
  <si>
    <t>Produkto:
Įsigytos nulinės emisijos viešojo transporto priemonės, skaičius</t>
  </si>
  <si>
    <t>Produkto:
Dviračiams skirta infrastruktūra, kuriai suteikta parama, kilometrai</t>
  </si>
  <si>
    <t>Produkto:
Įgyvendintos darnaus judumo priemonės, skaičius</t>
  </si>
  <si>
    <t>Priemonė:
Praeityje užterštų ir pažeistų teritorijų tvarkymas</t>
  </si>
  <si>
    <t>Priemonė:
Darnaus judumo skatinimas</t>
  </si>
  <si>
    <t>7,88
(2029)</t>
  </si>
  <si>
    <t>5 600
(2029)</t>
  </si>
  <si>
    <t xml:space="preserve">6,60
(2023)
</t>
  </si>
  <si>
    <t>36,5
(2023)</t>
  </si>
  <si>
    <t>95,4
(2023-2024)</t>
  </si>
  <si>
    <t>57,3
(2023-2024)</t>
  </si>
  <si>
    <t>52,8
(2023-2024)</t>
  </si>
  <si>
    <t xml:space="preserve">18,1
(2023)
</t>
  </si>
  <si>
    <t xml:space="preserve">47
(2023)
</t>
  </si>
  <si>
    <t xml:space="preserve">22,4
(2022)
</t>
  </si>
  <si>
    <t xml:space="preserve">245,72
(2023)
</t>
  </si>
  <si>
    <t xml:space="preserve">151,08
(2023)
</t>
  </si>
  <si>
    <t xml:space="preserve">86,1
(2023)
</t>
  </si>
  <si>
    <t xml:space="preserve">82,4
(2023)
</t>
  </si>
  <si>
    <t xml:space="preserve">11,3
(2023)
</t>
  </si>
  <si>
    <t xml:space="preserve">44
(2023)
</t>
  </si>
  <si>
    <t xml:space="preserve">1,0
(2024)
</t>
  </si>
  <si>
    <t xml:space="preserve">56
(2022)
</t>
  </si>
  <si>
    <t xml:space="preserve">1,22
(2024)
</t>
  </si>
  <si>
    <t>Poveikio rodiklio „Neformaliojo vaikų švietimo galimybėmis pasinaudojusių mokinių dalis (išskyrus ikimokykliniame ir priešmokykliniame ugdyme dalyvaujančius vaikus) | procentai“ reikšmės sumažėjimas sietinas su COVID-19 pandemija ir veiklos ribojimu (2020–2022 m. ugdymas vyko nuotoliu), taip pat darytina prielaida, kad paklausa viršija pasiūlą. Įtakos gali turėti ir geopolitinė situacija, nes dėl karo Ukrainoje regione padaugėjo kitų tautybių vaikų.</t>
  </si>
  <si>
    <r>
      <rPr>
        <b/>
        <sz val="9"/>
        <rFont val="Times New Roman"/>
        <family val="1"/>
        <charset val="186"/>
      </rPr>
      <t>Pastabos, paaiškinimai</t>
    </r>
    <r>
      <rPr>
        <b/>
        <sz val="9"/>
        <color theme="0" tint="-0.499984740745262"/>
        <rFont val="Times New Roman"/>
        <family val="1"/>
        <charset val="186"/>
      </rPr>
      <t xml:space="preserve"> </t>
    </r>
    <r>
      <rPr>
        <i/>
        <sz val="9"/>
        <color theme="0" tint="-0.499984740745262"/>
        <rFont val="Times New Roman"/>
        <family val="1"/>
        <charset val="186"/>
      </rPr>
      <t xml:space="preserve">(nepasiekus / neišlaikius nors vieno stebėsenos rodiklio ar Regionų plėtros programos įgyvendinimo priežiūros plane numatytų pažangos lėšų investavimo apimčių ir terminų, žemiau esančioje skiltyje nurodoma nepasiekimo priežastis) </t>
    </r>
  </si>
  <si>
    <r>
      <t xml:space="preserve">Pažymime, kad Regionų plėtros programoje suplanuotos pažangos lėšos leidžia spręsti ne visas regiono problemas ir jų gilumines priežastis. 
Kad yra nepatenkintas regiono poreikis gerinti eismo saugą vietinės reikšmės keliuose ir gatvėse bei plėtoti ilgalaikės priežiūros paslaugas, yra identifikuota Regionų plėtros programoje (IV skyrius): 
</t>
    </r>
    <r>
      <rPr>
        <i/>
        <sz val="9"/>
        <color theme="1"/>
        <rFont val="Times New Roman"/>
        <family val="1"/>
        <charset val="186"/>
      </rPr>
      <t>„Pagal problemos mastą, papildomai nustatytas poreikis: 5 000 tūkst. Eur (20 proc. regioninės pažangos priemonės sumos) žuvusiųjų ir sužeistųjų skaičiui keliuose mažinti ir 8 700 tūkst. Eur (12 proc. regioninės pažangos priemonės sumos) investicijoms į ilgalaikės priežiūros paslaugų plėtrą, nesusijusioms su infrastruktūra. Šios lėšos pagal atitinkamas Susisiekimo ministerijos regioninės pažangos priemonės 10-001-05- 03-07 (RE) „Gerinti eismo saugą vietinės reikšmės keliuose ir gatvėse“ ir Sveikatos apsaugos ministerijos regioninės pažangos priemonės 11-002-02-11-02 (RE) „Užtikrinti ilgalaikės priežiūros paslaugų plėtrą“ finansines projekcijas nenumatytos.“</t>
    </r>
    <r>
      <rPr>
        <sz val="9"/>
        <color theme="1"/>
        <rFont val="Times New Roman"/>
        <family val="1"/>
        <charset val="186"/>
      </rPr>
      <t xml:space="preserve">
Atkreipiame dėmesį, kad regione yra poreikis tvarkyti vietinės reikšmės kelių infrastruktūrą, ne tik diegti eismo saugos priemones (regioninių lėšų tam nėra numatyta). Poreikis identifikuotas regiono plėtros plano rengimo darbo grupėje 2021 m. 
Vertinant savivaldybių poreikį plėtoti kokybiškas ir prieinamas švietimo paslaugas, nustatyta, kad 2021–2027 metų Europos Sąjungos fondų investicijų programos lėšų paskirstymo plane Sostinės regionui suplanuotas ES fondų lėšų limitas nėra pakankamas regiono problemai dėl neužtikrinamų vienodų galimybių įgyti išsilavinimą išspręsti. Poreikis identifikuotas regiono plėtros plano rengimo darbo grupėje 2021 m. Vilniaus regiono plėtros taryba 2024 m. kovo 7 d. raštu kreipėsi į Lietuvos Respublikos vidaus reikalų ministeriją ir Lietuvos Respublikos finansų ministeriją prašydama inicijuoti Lietuvos Respublikos Vyriausybės 2023 m. liepos 31 d. nutarimo Nr. 612 ,,Dėl 2021–2027 metų Europos Sąjungos fondų investicijų programos ir Ekonomikos gaivinimo ir atsparumo didinimo plano „Naujos kartos Lietuva“ Lietuvai skirtų lėšų paskirstymo“ pakeitimą, sudarant galimybę regione pagal Lietuvos Respublikos švietimo, mokslo ir sporto ministerijos regionines pažangos priemones investuoti ne mažiau kaip 20,3 mln. Eur ES fondų lėšų.
Situacijos analizė pateikta regiono plėtros plane.
Vilniaus miesto savivaldybė dėl regioninių pažangos priemonių įgyvendinimo (sveikatos, socialinės apsaugos ir kitose srityse) bei nepakankamos Europos Sąjungos fondų lėšų paramos kreipėsi 2023-09-19 raštu Nr. A51-148714/23(3.3.9.1E-AD24) į Lietuvos Respublikos Vyriausybę ir ministerijas. 
2025 m. pradžioje bus sudaroma darbo grupė tolygiai ir tvariai plėtrai Vilniaus regione planuoti. Darbo grupei bus pavesta teikti siūlymus Vilniaus regiono plėtros tarybai dėl tolygios ir tvarios plėtros regione ir tikslingų investavimo į regiono plėtrą krypčių po 2027 metų.</t>
    </r>
  </si>
  <si>
    <t xml:space="preserve">Išankstinės sąlygos įgyvendintos.
2024–2029 m. Vilniaus regiono funkcinės zonos strategija patvirtinta Elektrėnų savivaldybės tarybos 2024 m. gegužės 29 d. sprendimu Nr. VII.TS-108 „Dėl 2024–2029 m. Vilniaus regiono funkcinės zonos strategijos patvirtinimo“, Šalčininkų rajono savivaldybės tarybos 2024 m. gegužės 30 d. sprendimu Nr. T-(1.3 E)-297 „Dėl 2024–2029 m. Vilniaus regiono funkcinės zonos strategijos patvirtinimo“, Širvintų rajono savivaldybės tarybos 2024 m. gegužės 30 d. sprendimu Nr. 1-80 „Dėl 2024–2029 m. Vilniaus regiono funkcinės zonos strategijos patvirtinimo“, Švenčionių rajono savivaldybės tarybos 2024 m. gegužės 30 d. sprendimu Nr. T-138 „Dėl 2024–2029 m. Vilniaus regiono funkcinės zonos strategijos patvirtinimo“, Trakų rajono savivaldybės tarybos 2024 m. gegužės 30 d. sprendimu Nr. S1E-100 „Dėl 2024–2029 m. Vilniaus regiono funkcinės zonos strategijos patvirtinimo“, Ukmergės rajono savivaldybės tarybos 2024 m. gegužės 30 d. sprendimu Nr. 7-135 „Dėl 2024–2029 m. Vilniaus regiono funkcinės zonos strategijos patvirtinimo“ ir Vilniaus rajono savivaldybės tarybos 2024 m. gegužės 24 d. sprendimu Nr. T3-181 „Dėl 2024–2029 m. Vilniaus regiono funkcinės zonos strategijos patvirtinimo“.
2024–2029 m. Vilniaus miesto tvarios plėtros strategija patvirtinta trijų joje dalyvaujančių savivaldybių tarybų sprendimais: Vilniaus miesto savivaldybės tarybos 2024 m. gegužės 15 d. sprendimu Nr. 1-502 „Dėl 2024–2029 m. Vilniaus miesto tvarios plėtros strategijos patvirtinimo ir pritarimo susitarimo projektui“, Vilniaus rajono savivaldybės tarybos 2024 m. gegužės 24 d. sprendimu Nr. T3-180 „Dėl 2024–2029 m. Vilniaus miesto tvarios plėtros strategijos patvirtinimo ir pritarimo susitarimo projektui“ ir Trakų rajono savivaldybės tarybos 2024 m. gegužės 30 d. sprendimu Nr. S1E-99 „Dėl 2024 – 2029 m. Vilniaus miesto tvarios plėtros strategijos patvirtinimo ir pritarimo susitarimo projektui“.
Išankstinių sąlygų įvykdymą įrodanti informacija bus nustatoma vertinant projektų įgyvendinimo planus. </t>
  </si>
  <si>
    <t>Išankstinė sąlyga įgyvendinta.
Patvirtintoje regiono plėtros plano pažangos priemonėje „Socialinio būsto fondo plėtra“ yra numatytos veiklos, skirtos socialinio būsto prieinamumui didinti, bei regiono plėtros plano pažangos priemonės, kuriai įgyvendinti numatoma naudoti Lietuvos Respublikos socialinės apsaugos ir darbo ministerijos regioninės pažangos priemonės lėšas, apraše yra pateiktas sąrašas projektų, kuriais kuriamas socialinis būstas, skirtas asmenims su negalia ir (ar) gausioms šeimoms. Apie tai, kad išankstinė sąlyga įgyvendinta, vertindama regiono plėtros plano pažangos priemonę, Lietuvos Respublikos socialinės apsaugos ir darbo ministerija informavo raštu regiono plėtros planą administruojančiąją instituciją, Lietuvos Respublikos vidaus reikalų ministeriją ir regiono plėtros tarybą 2023-11-15.</t>
  </si>
  <si>
    <t>Išankstinė sąlyga įgyvendinta.
Išankstinė sąlyga laikoma išpildyta, kai regiono plėtros taryba gauna Lietuvos Respublikos sveikatos apsaugos ministerijos raštišką pritarimą pateiktam derinti regiono plėtros plano pažangos priemonės pagrindimo aprašui, kuriame pateikta informacija, parengta pagal finansavimo gairių reikalavimus. 
Finansavimo gairės, kuriose nustatyti metodiniai reikalavimai žemėlapio parengimui, buvo patvirtintos 2023 m. lapkričio 6 d. Atsižvelgiant į tai, pažangos priemonės aprašas kartu su regiono ilgalaikės priežiūros paslaugų savivaldybėse organizavimo ir infrastruktūros, reikalingos ilgalaikės priežiūros paslaugų teikimui, modernizavimo žemėlapiu parengtas, suderintas su Lietuvos Respublikos sveikatos apsaugos ministerija ir patvirtintas laikantis 2022–2030 metų Regionų plėtros programos įgyvendinimo priežiūros plane  nustatytų terminų.
Atsižvelgiant į finansavimo gairių 1 priedo reikalavimus, parengtas Vilniaus regiono ilgalaikės priežiūros paslaugų savivaldybėse organizavimo ir infrastruktūros, reikalingos ilgalaikės priežiūros paslaugoms teikti, modernizavimo žemėlapis (išteklių ir poreikių analizė) – 2022–2030 m. Vilniaus regiono plėtros plano pažangos priemonės Nr. LT011-03-03-02 „Ilgalaikės priežiūros paslaugų plėtra“ pagrindimo aprašo priedas. Lietuvos Respublikos sveikatos apsaugos ministerijos raštiškas pritarimas pateiktam derinti regiono plėtros plano pažangos priemonės pagrindimo aprašui, kuriame pateikta informacija, parengta pagal finansavimo gairių reikalavimus, gautas 2024-09-06 (kartu informuota ir regiono plėtros planą administruojanti institucija).</t>
  </si>
  <si>
    <t xml:space="preserve">Išankstinė sąlyga įgyvendinta.
Regioninės priemonės finansavimo gairėse yra nustatyta, kad kiekvienas projektas turi atitikti savivaldybės tarybos sprendimu patvirtintą darnaus judumo mieste planą, kurio parengimas finansuotas 2014–2020 m. Europos Sąjungos fondų lėšomis (su visais jo pakeitimais, kurie privalo būti oficialiai suderinti su Susisiekimo ministerija ir Darnaus judumo planų komisija, kaip tai numato Darnaus judumo planų rengimo rekomendacijos). Vilniaus miesto savivaldybės darnaus judumo planas yra parengtas ir patvirtintas Vilniaus miesto savivaldybės tarybos 2018 m. gruodžio 19 d. sprendimu Nr. 1-1895 „Dėl Vilniaus miesto savivaldybės darnaus judumo plano patvirtinimo“. Regione išankstinę sąlygą atitinka tik Vilniaus miesto savivaldybės darnaus judumo planas.
Kadangi nėra planuojama įgyvendinti veikla, kurios metu būtų plėtojama viešoji elektromobilių įkrovimo infrastruktūra, todėl išankstinė sąlyga, numatyta konkrečiai šiai veiklai, kad projektai turi atitikti savivaldybių teritorijoje esančiuose vietinės reikšmės keliuose iki 2030 metų numatomų įrengti viešųjų ir pusiau viešųjų elektromobilių įkrovimo prieigų planus, nėra taikoma.
Išankstinės sąlygos įvykdymą įrodanti informacija bus nustatoma įgyvendinančiosios institucijos, vertinant projektų įgyvendinimo planus, kaip nustatyta regioninės pažangos priemonės finansavimo gairėse. 
</t>
  </si>
  <si>
    <r>
      <t xml:space="preserve">Išankstinės sąlygos reikalavimai nustatyti projekto lygmeniu.
</t>
    </r>
    <r>
      <rPr>
        <sz val="9"/>
        <rFont val="Times New Roman"/>
        <family val="1"/>
        <charset val="186"/>
      </rPr>
      <t>Išankstinės sąlygos įvykdymą įrodanti informacija bus nustatoma įgyvendinančiosios institucijos vertinant projektų įgyvendinimo planus, kaip nustatyta regioninės pažangos priemonės finansavimo gairėse.
Regiono plėtros plano pažangos priemonės „Žaliosios infrastruktūros plėtra urbanizuotose teritorijose“ pagrindimo aprašas yra parengtas.</t>
    </r>
  </si>
  <si>
    <r>
      <rPr>
        <i/>
        <sz val="9"/>
        <rFont val="Times New Roman"/>
        <family val="1"/>
        <charset val="186"/>
      </rPr>
      <t>Išankstinės sąlygos reikalavimai nustatyti projekto lygmeniu.</t>
    </r>
    <r>
      <rPr>
        <sz val="9"/>
        <rFont val="Times New Roman"/>
        <family val="1"/>
        <charset val="186"/>
      </rPr>
      <t xml:space="preserve">
Išankstinė sąlyga bus laikoma įvykdyta, jei projekto įgyvendinimo plane nurodytos projekto veiklos atitiks savivaldybės geriamojo vandens tiekimo ir nuotekų tvarkymo infrastruktūros plėtros plano įgyvendinimo priemones (gyvenamosios vietovės atitiktis), kurios atitinka Investicijų į Lietuvos vandentvarkos sektorių plano nuostatas. Išankstinės sąlygos įvykdymą įrodanti informacija bus nustatoma įgyvendinančiosios institucijos vertinant projektų įgyvendinimo planus, kaip nustatyta regioninės pažangos priemonės finansavimo gairėse.
Regiono plėtros plano pažangos priemonės „Geriamojo vandens tiekimo ir nuotekų tvarkymo infrastruktūros plėtra“ pagrindimo aprašas yra parengtas.
</t>
    </r>
  </si>
  <si>
    <t xml:space="preserve">Išankstinė sąlyga įgyvendinta.
Išankstinės sąlygos įgyvendinimą vertina Lietuvos Respublikos socialinės apsaugos ir darbo ministerija regioninės pažangos priemonės finansavimo gairėse nustatyta tvarka. Regiono plėtros plano pažangos priemonės „Socialinių paslaugų infrastruktūros modernizavimas ir plėtra“ pagrindimo aprašas yra parengtas.
Perėjimo nuo institucinės globos prie šeimoje ir bendruomenėje teikiamų paslaugų Vilniaus regiono žemėlapis yra patvirtintas Vilniaus regiono plėtros tarybos 2022 m. rugpjūčio 10 d. sprendimu Nr. TS-19 „Dėl Perėjimo nuo institucinės globos prie šeimoje ir bendruomenėje teikiamų paslaugų Vilniaus regiono žemėlapio derinimo“ (pakeistas Vilniaus regiono plėtros tarybos 2023 m. rugsėjo 21 d. sprendimu Nr. TS-42 ir Vilniaus regiono plėtros tarybos 2024 m. kovo 29 d. sprendimu Nr. TS-8). Apie tai, kad išankstinė sąlyga įgyvendinta, vertindama regiono plėtros plano pažangos priemonę, Lietuvos Respublikos socialinės apsaugos ir darbo ministerija informavo raštu regiono plėtros planą administruojančiąją instituciją, Lietuvos Respublikos vidaus reikalų ministeriją ir regiono plėtros tarybą 2024-06-20.
</t>
  </si>
  <si>
    <r>
      <t xml:space="preserve">Išankstinės sąlygos reikalavimai nustatyti projekto lygmeniu.
</t>
    </r>
    <r>
      <rPr>
        <sz val="9"/>
        <rFont val="Times New Roman"/>
        <family val="1"/>
        <charset val="186"/>
      </rPr>
      <t xml:space="preserve">Išankstinės sąlygos įvykdymą įrodanti informacija bus nustatoma įgyvendinančiosios institucijos vertinant projektų įgyvendinimo planus, kaip nustatyta regioninės pažangos priemonės finansavimo gairėse.
Regiono plėtros plano pažangos priemonės „Aplinkos oro monitoringo infrastruktūros plėtra“ pagrindimo aprašas yra parengtas.
</t>
    </r>
  </si>
  <si>
    <r>
      <rPr>
        <i/>
        <sz val="9"/>
        <rFont val="Times New Roman"/>
        <family val="1"/>
        <charset val="186"/>
      </rPr>
      <t>Išankstinės sąlygos reikalavimai nustatyti projekto lygmeniu.</t>
    </r>
    <r>
      <rPr>
        <sz val="9"/>
        <rFont val="Times New Roman"/>
        <family val="1"/>
        <charset val="186"/>
      </rPr>
      <t xml:space="preserve">
Išankstinės sąlygos atitikimas bus aprašytas projektų įgyvendinimo planuose, kaip nustatyta regioninės pažangos priemonės finansavimo gairėse. Tai, ar išankstinė sąlyga įvykdyta, nustato administruojančioji institucija, vertindama projekto įgyvendinimo planą. 
Regiono plėtros plano pažangos priemonės „Visuomenės sveikatos paslaugų gerinimas“ pagrindimo aprašas yra parengtas.</t>
    </r>
  </si>
  <si>
    <r>
      <t xml:space="preserve">Išankstinės sąlygos reikalavimai nustatyti projekto lygmeniu.
</t>
    </r>
    <r>
      <rPr>
        <sz val="9"/>
        <rFont val="Times New Roman"/>
        <family val="1"/>
        <charset val="186"/>
      </rPr>
      <t xml:space="preserve">Išankstinės sąlygos įvykdymą įrodanti informacija bus nustatoma įgyvendinančiosios institucijos vertinant projektų įgyvendinimo planus, kaip nustatyta regioninės pažangos priemonės finansavimo gairėse.
Vilniaus regiono atliekų prevencijos ir tvarkymo 2021–2027 metų planas patvirtintas Vilniaus regiono plėtros tarybos kolegijos 2023 m. sausio 31 d. sprendimu Nr. TS-1 „Dėl Vilniaus regiono atliekų prevencijos ir tvarkymo 2021–2027 metų plano patvirtinimo“. 
Regiono plėtros plano pažangos priemonės „Atliekų rūšiuojamojo surinkimo plėtra“ pagrindimo aprašas yra parengtas.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</si>
</sst>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b/>
      <sz val="9"/>
      <name val="Times New Roman"/>
      <family val="1"/>
      <charset val="186"/>
    </font>
    <font>
      <b/>
      <sz val="9"/>
      <color theme="1"/>
      <name val="Times New Roman"/>
      <family val="1"/>
      <charset val="186"/>
    </font>
    <font>
      <sz val="10"/>
      <name val="Arial"/>
      <family val="2"/>
      <charset val="186"/>
    </font>
    <font>
      <sz val="9"/>
      <name val="Times New Roman"/>
      <family val="1"/>
      <charset val="186"/>
    </font>
    <font>
      <sz val="9"/>
      <color theme="1"/>
      <name val="Times New Roman"/>
      <family val="1"/>
      <charset val="186"/>
    </font>
    <font>
      <i/>
      <sz val="12"/>
      <color theme="1"/>
      <name val="Times New Roman"/>
      <family val="1"/>
      <charset val="186"/>
    </font>
    <font>
      <u/>
      <sz val="12"/>
      <color theme="1"/>
      <name val="Times New Roman"/>
      <family val="1"/>
      <charset val="186"/>
    </font>
    <font>
      <b/>
      <sz val="12"/>
      <color rgb="FFFF0000"/>
      <name val="Times New Roman"/>
      <family val="1"/>
      <charset val="186"/>
    </font>
    <font>
      <i/>
      <sz val="9"/>
      <color theme="0" tint="-0.499984740745262"/>
      <name val="Times New Roman"/>
      <family val="1"/>
      <charset val="186"/>
    </font>
    <font>
      <sz val="11"/>
      <color theme="1"/>
      <name val="Times New Roman"/>
      <family val="1"/>
      <charset val="186"/>
    </font>
    <font>
      <i/>
      <sz val="11"/>
      <color theme="0" tint="-0.499984740745262"/>
      <name val="Times New Roman"/>
      <family val="1"/>
      <charset val="186"/>
    </font>
    <font>
      <sz val="11"/>
      <color theme="0" tint="-0.499984740745262"/>
      <name val="Times New Roman"/>
      <family val="1"/>
      <charset val="186"/>
    </font>
    <font>
      <i/>
      <sz val="12"/>
      <color theme="0" tint="-0.499984740745262"/>
      <name val="Times New Roman"/>
      <family val="1"/>
      <charset val="186"/>
    </font>
    <font>
      <b/>
      <sz val="9"/>
      <color theme="0" tint="-0.499984740745262"/>
      <name val="Times New Roman"/>
      <family val="1"/>
      <charset val="186"/>
    </font>
    <font>
      <sz val="9"/>
      <color rgb="FF0000CC"/>
      <name val="Times New Roman"/>
      <family val="1"/>
      <charset val="186"/>
    </font>
    <font>
      <sz val="9"/>
      <color theme="1" tint="0.499984740745262"/>
      <name val="Times New Roman"/>
      <family val="1"/>
      <charset val="186"/>
    </font>
    <font>
      <b/>
      <sz val="9"/>
      <color theme="1" tint="0.499984740745262"/>
      <name val="Times New Roman"/>
      <family val="1"/>
      <charset val="186"/>
    </font>
    <font>
      <sz val="8"/>
      <name val="Calibri"/>
      <family val="2"/>
      <charset val="186"/>
      <scheme val="minor"/>
    </font>
    <font>
      <b/>
      <sz val="10"/>
      <name val="Times New Roman"/>
      <family val="1"/>
      <charset val="186"/>
    </font>
    <font>
      <i/>
      <sz val="9"/>
      <name val="Times New Roman"/>
      <family val="1"/>
      <charset val="186"/>
    </font>
    <font>
      <i/>
      <sz val="9"/>
      <color theme="1" tint="0.499984740745262"/>
      <name val="Times New Roman"/>
      <family val="1"/>
      <charset val="186"/>
    </font>
    <font>
      <i/>
      <sz val="9"/>
      <color theme="1"/>
      <name val="Times New Roman"/>
      <family val="1"/>
      <charset val="186"/>
    </font>
    <font>
      <sz val="10"/>
      <color theme="1"/>
      <name val="Calibri"/>
      <family val="2"/>
      <charset val="186"/>
      <scheme val="minor"/>
    </font>
    <font>
      <i/>
      <sz val="10"/>
      <color theme="1" tint="0.499984740745262"/>
      <name val="Times New Roman"/>
      <family val="1"/>
      <charset val="186"/>
    </font>
    <font>
      <sz val="10"/>
      <name val="Times New Roman"/>
      <family val="1"/>
      <charset val="186"/>
    </font>
    <font>
      <sz val="11"/>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rgb="FFD4DFF4"/>
        <bgColor indexed="64"/>
      </patternFill>
    </fill>
    <fill>
      <patternFill patternType="solid">
        <fgColor rgb="FFF9FAFD"/>
        <bgColor indexed="64"/>
      </patternFill>
    </fill>
    <fill>
      <patternFill patternType="solid">
        <fgColor rgb="FFF3F5FB"/>
        <bgColor indexed="64"/>
      </patternFill>
    </fill>
    <fill>
      <patternFill patternType="solid">
        <fgColor rgb="FFFFFFE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134">
    <xf numFmtId="0" fontId="0" fillId="0" borderId="0" xfId="0"/>
    <xf numFmtId="0" fontId="1" fillId="0" borderId="0" xfId="0" applyFont="1"/>
    <xf numFmtId="0" fontId="2" fillId="0" borderId="0" xfId="0" applyFont="1" applyAlignment="1">
      <alignment horizontal="left" vertical="center"/>
    </xf>
    <xf numFmtId="0" fontId="3" fillId="0" borderId="0" xfId="0" applyFont="1"/>
    <xf numFmtId="0" fontId="2" fillId="0" borderId="0" xfId="0" applyFont="1" applyAlignment="1">
      <alignment vertical="center"/>
    </xf>
    <xf numFmtId="0" fontId="4" fillId="0" borderId="0" xfId="0" applyFont="1"/>
    <xf numFmtId="0" fontId="5" fillId="0" borderId="0" xfId="0" applyFont="1" applyAlignment="1">
      <alignment vertical="center"/>
    </xf>
    <xf numFmtId="0" fontId="9" fillId="2" borderId="2" xfId="0" applyFont="1" applyFill="1" applyBorder="1" applyAlignment="1">
      <alignment vertical="center" wrapText="1"/>
    </xf>
    <xf numFmtId="0" fontId="6" fillId="2" borderId="2" xfId="0" applyFont="1" applyFill="1" applyBorder="1" applyAlignment="1">
      <alignmen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vertical="center"/>
    </xf>
    <xf numFmtId="0" fontId="16" fillId="0" borderId="0" xfId="0" applyFont="1" applyAlignment="1">
      <alignment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2" fillId="0" borderId="0" xfId="0" applyFont="1"/>
    <xf numFmtId="0" fontId="6" fillId="2" borderId="2" xfId="0" applyFont="1" applyFill="1" applyBorder="1" applyAlignment="1">
      <alignment vertical="top" wrapText="1"/>
    </xf>
    <xf numFmtId="0" fontId="9" fillId="2" borderId="2" xfId="0" applyFont="1" applyFill="1" applyBorder="1" applyAlignment="1">
      <alignment vertical="top" wrapText="1"/>
    </xf>
    <xf numFmtId="0" fontId="9" fillId="2" borderId="2" xfId="0" applyFont="1" applyFill="1" applyBorder="1" applyAlignment="1">
      <alignment horizontal="center" vertical="top" wrapText="1"/>
    </xf>
    <xf numFmtId="0" fontId="6" fillId="2" borderId="2" xfId="0" applyFont="1" applyFill="1" applyBorder="1" applyAlignment="1">
      <alignment horizontal="center" vertical="top" wrapText="1"/>
    </xf>
    <xf numFmtId="0" fontId="9" fillId="2" borderId="2" xfId="0" applyFont="1" applyFill="1" applyBorder="1" applyAlignment="1">
      <alignment horizontal="left" vertical="top" wrapText="1"/>
    </xf>
    <xf numFmtId="4" fontId="0" fillId="0" borderId="0" xfId="0" applyNumberFormat="1"/>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6" fillId="5" borderId="2" xfId="1" applyFont="1" applyFill="1" applyBorder="1" applyAlignment="1">
      <alignment horizontal="center" vertical="center" wrapText="1"/>
    </xf>
    <xf numFmtId="0" fontId="6" fillId="5" borderId="2" xfId="0" applyFont="1" applyFill="1" applyBorder="1" applyAlignment="1">
      <alignment horizontal="center" vertical="center" wrapText="1"/>
    </xf>
    <xf numFmtId="0" fontId="20" fillId="4" borderId="2" xfId="0" applyFont="1" applyFill="1" applyBorder="1" applyAlignment="1">
      <alignment horizontal="center" vertical="top" wrapText="1"/>
    </xf>
    <xf numFmtId="0" fontId="21" fillId="4" borderId="2" xfId="0" applyFont="1" applyFill="1" applyBorder="1" applyAlignment="1">
      <alignment vertical="top" wrapText="1"/>
    </xf>
    <xf numFmtId="0" fontId="21" fillId="4" borderId="2" xfId="0" applyFont="1" applyFill="1" applyBorder="1" applyAlignment="1">
      <alignment horizontal="center" vertical="top" wrapText="1"/>
    </xf>
    <xf numFmtId="0" fontId="21" fillId="4" borderId="2" xfId="0" applyFont="1" applyFill="1" applyBorder="1" applyAlignment="1">
      <alignment horizontal="left" vertical="top" wrapText="1"/>
    </xf>
    <xf numFmtId="0" fontId="6" fillId="4" borderId="2" xfId="0" applyFont="1" applyFill="1" applyBorder="1" applyAlignment="1">
      <alignment horizontal="center" vertical="top" wrapText="1"/>
    </xf>
    <xf numFmtId="0" fontId="22" fillId="4" borderId="2" xfId="0" applyFont="1" applyFill="1" applyBorder="1" applyAlignment="1">
      <alignment vertical="center" wrapText="1"/>
    </xf>
    <xf numFmtId="0" fontId="10" fillId="4" borderId="2" xfId="0" applyFont="1" applyFill="1" applyBorder="1" applyAlignment="1">
      <alignment horizontal="center" vertical="top" wrapText="1"/>
    </xf>
    <xf numFmtId="0" fontId="21" fillId="4" borderId="2" xfId="0" applyFont="1" applyFill="1" applyBorder="1" applyAlignment="1">
      <alignment vertical="center" wrapText="1"/>
    </xf>
    <xf numFmtId="0" fontId="9" fillId="0" borderId="2" xfId="0" applyFont="1" applyBorder="1" applyAlignment="1">
      <alignment vertical="center" wrapText="1"/>
    </xf>
    <xf numFmtId="0" fontId="24" fillId="6" borderId="2" xfId="0" applyFont="1" applyFill="1" applyBorder="1" applyAlignment="1">
      <alignment horizontal="right" vertical="top"/>
    </xf>
    <xf numFmtId="0" fontId="0" fillId="0" borderId="2" xfId="0" applyBorder="1"/>
    <xf numFmtId="0" fontId="9" fillId="7" borderId="2" xfId="0" applyFont="1" applyFill="1" applyBorder="1" applyAlignment="1">
      <alignment vertical="top" wrapText="1"/>
    </xf>
    <xf numFmtId="0" fontId="10" fillId="7" borderId="2" xfId="0" applyFont="1" applyFill="1" applyBorder="1" applyAlignment="1">
      <alignment vertical="top" wrapText="1"/>
    </xf>
    <xf numFmtId="0" fontId="25" fillId="7" borderId="2" xfId="0" applyFont="1" applyFill="1" applyBorder="1" applyAlignment="1">
      <alignment vertical="top" wrapText="1"/>
    </xf>
    <xf numFmtId="4" fontId="28" fillId="0" borderId="0" xfId="0" applyNumberFormat="1" applyFont="1"/>
    <xf numFmtId="0" fontId="6" fillId="2" borderId="1" xfId="0" applyFont="1" applyFill="1" applyBorder="1" applyAlignment="1">
      <alignment horizontal="center" vertical="top" wrapText="1"/>
    </xf>
    <xf numFmtId="0" fontId="6" fillId="2" borderId="1" xfId="0" applyFont="1" applyFill="1" applyBorder="1" applyAlignment="1">
      <alignment vertical="center" wrapText="1"/>
    </xf>
    <xf numFmtId="4" fontId="21" fillId="4" borderId="2" xfId="0" applyNumberFormat="1" applyFont="1" applyFill="1" applyBorder="1" applyAlignment="1">
      <alignment horizontal="right" vertical="top" wrapText="1"/>
    </xf>
    <xf numFmtId="4" fontId="29" fillId="0" borderId="0" xfId="0" applyNumberFormat="1" applyFont="1" applyAlignment="1">
      <alignment vertical="top"/>
    </xf>
    <xf numFmtId="0" fontId="9" fillId="2" borderId="1" xfId="0" applyFont="1" applyFill="1" applyBorder="1" applyAlignment="1">
      <alignment vertical="top" wrapText="1"/>
    </xf>
    <xf numFmtId="0" fontId="9" fillId="2" borderId="1" xfId="0" applyFont="1" applyFill="1" applyBorder="1" applyAlignment="1">
      <alignment horizontal="center" vertical="top" wrapText="1"/>
    </xf>
    <xf numFmtId="0" fontId="9" fillId="2" borderId="3" xfId="0" applyFont="1" applyFill="1" applyBorder="1" applyAlignment="1">
      <alignment horizontal="center" vertical="top" wrapText="1"/>
    </xf>
    <xf numFmtId="0" fontId="6" fillId="2" borderId="1" xfId="0" applyFont="1" applyFill="1" applyBorder="1" applyAlignment="1">
      <alignment vertical="top" wrapText="1"/>
    </xf>
    <xf numFmtId="0" fontId="9" fillId="0" borderId="0" xfId="0" applyFont="1" applyAlignment="1">
      <alignment vertical="top"/>
    </xf>
    <xf numFmtId="0" fontId="9" fillId="0" borderId="1" xfId="0" applyFont="1" applyBorder="1" applyAlignment="1">
      <alignment horizontal="center" vertical="top" wrapText="1"/>
    </xf>
    <xf numFmtId="0" fontId="9" fillId="0" borderId="2" xfId="0" applyFont="1" applyBorder="1" applyAlignment="1">
      <alignment vertical="top"/>
    </xf>
    <xf numFmtId="0" fontId="9" fillId="0" borderId="2" xfId="0" applyFont="1" applyBorder="1" applyAlignment="1">
      <alignment horizontal="center" vertical="top" wrapText="1"/>
    </xf>
    <xf numFmtId="0" fontId="9" fillId="0" borderId="2" xfId="0" applyFont="1" applyBorder="1" applyAlignment="1">
      <alignment horizontal="left" vertical="top"/>
    </xf>
    <xf numFmtId="0" fontId="9" fillId="0" borderId="0" xfId="0" applyFont="1" applyAlignment="1">
      <alignment vertical="top" wrapText="1"/>
    </xf>
    <xf numFmtId="0" fontId="9" fillId="0" borderId="2" xfId="0" applyFont="1" applyBorder="1" applyAlignment="1">
      <alignment horizontal="left" vertical="top" wrapText="1"/>
    </xf>
    <xf numFmtId="0" fontId="30" fillId="0" borderId="2" xfId="0" applyFont="1" applyBorder="1" applyAlignment="1">
      <alignment vertical="top"/>
    </xf>
    <xf numFmtId="0" fontId="31" fillId="0" borderId="2" xfId="0" applyFont="1" applyBorder="1" applyAlignment="1">
      <alignment vertical="top"/>
    </xf>
    <xf numFmtId="0" fontId="30" fillId="0" borderId="0" xfId="0" applyFont="1" applyAlignment="1">
      <alignment vertical="top"/>
    </xf>
    <xf numFmtId="0" fontId="9" fillId="0" borderId="2" xfId="0" applyFont="1" applyBorder="1" applyAlignment="1">
      <alignment vertical="top" wrapText="1"/>
    </xf>
    <xf numFmtId="0" fontId="9" fillId="2" borderId="1" xfId="0" applyFont="1" applyFill="1" applyBorder="1" applyAlignment="1">
      <alignment horizontal="left" vertical="top" wrapText="1"/>
    </xf>
    <xf numFmtId="0" fontId="30" fillId="0" borderId="0" xfId="0" applyFont="1" applyAlignment="1">
      <alignment horizontal="center" vertical="top"/>
    </xf>
    <xf numFmtId="4" fontId="9" fillId="4" borderId="2" xfId="0" applyNumberFormat="1" applyFont="1" applyFill="1" applyBorder="1" applyAlignment="1">
      <alignment horizontal="right" vertical="top" wrapText="1"/>
    </xf>
    <xf numFmtId="4" fontId="9" fillId="0" borderId="2" xfId="0" applyNumberFormat="1" applyFont="1" applyBorder="1" applyAlignment="1">
      <alignment horizontal="right" vertical="top" wrapText="1"/>
    </xf>
    <xf numFmtId="4" fontId="9" fillId="2" borderId="2" xfId="0" applyNumberFormat="1" applyFont="1" applyFill="1" applyBorder="1" applyAlignment="1">
      <alignment horizontal="right" vertical="top" wrapText="1"/>
    </xf>
    <xf numFmtId="0" fontId="25" fillId="4" borderId="2" xfId="0" applyFont="1" applyFill="1" applyBorder="1" applyAlignment="1">
      <alignment horizontal="left" vertical="top" wrapText="1"/>
    </xf>
    <xf numFmtId="4" fontId="24" fillId="6" borderId="2" xfId="0" applyNumberFormat="1" applyFont="1" applyFill="1" applyBorder="1" applyAlignment="1">
      <alignment horizontal="right" vertical="top"/>
    </xf>
    <xf numFmtId="4" fontId="9" fillId="2" borderId="1" xfId="0" applyNumberFormat="1" applyFont="1" applyFill="1" applyBorder="1" applyAlignment="1">
      <alignment horizontal="right" vertical="top" wrapText="1"/>
    </xf>
    <xf numFmtId="4" fontId="9" fillId="2" borderId="3" xfId="0" applyNumberFormat="1" applyFont="1" applyFill="1" applyBorder="1" applyAlignment="1">
      <alignment horizontal="right" vertical="top" wrapText="1"/>
    </xf>
    <xf numFmtId="0" fontId="25" fillId="2" borderId="1" xfId="0" applyFont="1" applyFill="1" applyBorder="1" applyAlignment="1">
      <alignment vertical="top" wrapText="1"/>
    </xf>
    <xf numFmtId="0" fontId="25" fillId="2" borderId="3" xfId="0" applyFont="1" applyFill="1" applyBorder="1" applyAlignment="1">
      <alignment vertical="top" wrapText="1"/>
    </xf>
    <xf numFmtId="4" fontId="9" fillId="0" borderId="1" xfId="0" applyNumberFormat="1" applyFont="1" applyBorder="1" applyAlignment="1">
      <alignment horizontal="right" vertical="top" wrapText="1"/>
    </xf>
    <xf numFmtId="4" fontId="9" fillId="0" borderId="3" xfId="0" applyNumberFormat="1" applyFont="1" applyBorder="1" applyAlignment="1">
      <alignment horizontal="right" vertical="top" wrapText="1"/>
    </xf>
    <xf numFmtId="4" fontId="9" fillId="0" borderId="8" xfId="0" applyNumberFormat="1" applyFont="1" applyBorder="1" applyAlignment="1">
      <alignment horizontal="right" vertical="top" wrapText="1"/>
    </xf>
    <xf numFmtId="4" fontId="9" fillId="2" borderId="8" xfId="0" applyNumberFormat="1" applyFont="1" applyFill="1" applyBorder="1" applyAlignment="1">
      <alignment horizontal="right" vertical="top"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5" fillId="0" borderId="7" xfId="0" applyFont="1" applyBorder="1" applyAlignment="1">
      <alignment horizontal="left" vertical="center" wrapText="1"/>
    </xf>
    <xf numFmtId="4" fontId="9" fillId="2" borderId="1" xfId="0" applyNumberFormat="1" applyFont="1" applyFill="1" applyBorder="1" applyAlignment="1">
      <alignment vertical="top" wrapText="1"/>
    </xf>
    <xf numFmtId="4" fontId="9" fillId="2" borderId="8" xfId="0" applyNumberFormat="1" applyFont="1" applyFill="1" applyBorder="1" applyAlignment="1">
      <alignment vertical="top" wrapText="1"/>
    </xf>
    <xf numFmtId="4" fontId="9" fillId="2" borderId="3" xfId="0" applyNumberFormat="1" applyFont="1" applyFill="1" applyBorder="1" applyAlignment="1">
      <alignment vertical="top" wrapText="1"/>
    </xf>
    <xf numFmtId="0" fontId="19" fillId="3" borderId="1" xfId="0" applyFont="1" applyFill="1" applyBorder="1" applyAlignment="1">
      <alignment horizontal="center" vertical="center" wrapText="1"/>
    </xf>
    <xf numFmtId="0" fontId="19" fillId="3" borderId="3" xfId="0" applyFont="1" applyFill="1" applyBorder="1" applyAlignment="1">
      <alignment horizontal="center" vertical="center" wrapText="1"/>
    </xf>
    <xf numFmtId="4" fontId="6" fillId="0" borderId="1" xfId="0" applyNumberFormat="1" applyFont="1" applyBorder="1" applyAlignment="1">
      <alignment vertical="top" wrapText="1"/>
    </xf>
    <xf numFmtId="4" fontId="6" fillId="0" borderId="3" xfId="0" applyNumberFormat="1" applyFont="1" applyBorder="1" applyAlignment="1">
      <alignment vertical="top"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6" xfId="1" applyFont="1" applyFill="1" applyBorder="1" applyAlignment="1">
      <alignment horizontal="center" vertical="center" wrapText="1"/>
    </xf>
    <xf numFmtId="4" fontId="6" fillId="2" borderId="1" xfId="0" applyNumberFormat="1" applyFont="1" applyFill="1" applyBorder="1" applyAlignment="1">
      <alignment horizontal="right" vertical="top" wrapText="1"/>
    </xf>
    <xf numFmtId="4" fontId="6" fillId="2" borderId="3" xfId="0" applyNumberFormat="1" applyFont="1" applyFill="1" applyBorder="1" applyAlignment="1">
      <alignment horizontal="right" vertical="top" wrapText="1"/>
    </xf>
    <xf numFmtId="4" fontId="6" fillId="2" borderId="8" xfId="0" applyNumberFormat="1" applyFont="1" applyFill="1" applyBorder="1" applyAlignment="1">
      <alignment horizontal="right" vertical="top" wrapText="1"/>
    </xf>
    <xf numFmtId="4" fontId="6" fillId="0" borderId="1" xfId="0" applyNumberFormat="1" applyFont="1" applyBorder="1" applyAlignment="1">
      <alignment horizontal="right" vertical="top" wrapText="1"/>
    </xf>
    <xf numFmtId="4" fontId="6" fillId="0" borderId="8" xfId="0" applyNumberFormat="1" applyFont="1" applyBorder="1" applyAlignment="1">
      <alignment horizontal="right" vertical="top" wrapText="1"/>
    </xf>
    <xf numFmtId="4" fontId="6" fillId="0" borderId="3" xfId="0" applyNumberFormat="1" applyFont="1" applyBorder="1" applyAlignment="1">
      <alignment horizontal="right" vertical="top" wrapText="1"/>
    </xf>
    <xf numFmtId="4" fontId="5" fillId="0" borderId="2" xfId="0" applyNumberFormat="1" applyFont="1" applyBorder="1" applyAlignment="1">
      <alignment horizontal="left" vertical="top"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0" borderId="2" xfId="0" applyFont="1" applyBorder="1" applyAlignment="1">
      <alignment horizontal="left" vertical="top"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4" fontId="21" fillId="4" borderId="1" xfId="0" applyNumberFormat="1" applyFont="1" applyFill="1" applyBorder="1" applyAlignment="1">
      <alignment horizontal="right" vertical="top" wrapText="1"/>
    </xf>
    <xf numFmtId="4" fontId="21" fillId="4" borderId="8" xfId="0" applyNumberFormat="1" applyFont="1" applyFill="1" applyBorder="1" applyAlignment="1">
      <alignment horizontal="right" vertical="top" wrapText="1"/>
    </xf>
    <xf numFmtId="0" fontId="9" fillId="2" borderId="1"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3" xfId="0" applyFont="1" applyFill="1" applyBorder="1" applyAlignment="1">
      <alignment horizontal="left" vertical="top" wrapText="1"/>
    </xf>
    <xf numFmtId="0" fontId="25" fillId="4" borderId="1" xfId="0" applyFont="1" applyFill="1" applyBorder="1" applyAlignment="1">
      <alignment horizontal="left" vertical="top" wrapText="1"/>
    </xf>
    <xf numFmtId="0" fontId="25" fillId="4" borderId="8" xfId="0" applyFont="1" applyFill="1" applyBorder="1" applyAlignment="1">
      <alignment horizontal="left" vertical="top" wrapText="1"/>
    </xf>
    <xf numFmtId="4" fontId="6" fillId="0" borderId="8" xfId="0" applyNumberFormat="1" applyFont="1" applyBorder="1" applyAlignment="1">
      <alignment vertical="top" wrapText="1"/>
    </xf>
    <xf numFmtId="4" fontId="6" fillId="2" borderId="1" xfId="0" applyNumberFormat="1" applyFont="1" applyFill="1" applyBorder="1" applyAlignment="1">
      <alignment vertical="top" wrapText="1"/>
    </xf>
    <xf numFmtId="4" fontId="6" fillId="2" borderId="8" xfId="0" applyNumberFormat="1" applyFont="1" applyFill="1" applyBorder="1" applyAlignment="1">
      <alignment vertical="top" wrapText="1"/>
    </xf>
    <xf numFmtId="4" fontId="6" fillId="2" borderId="3" xfId="0" applyNumberFormat="1" applyFont="1" applyFill="1" applyBorder="1" applyAlignment="1">
      <alignment vertical="top" wrapText="1"/>
    </xf>
    <xf numFmtId="0" fontId="9" fillId="2" borderId="1" xfId="0" applyFont="1" applyFill="1" applyBorder="1" applyAlignment="1">
      <alignment vertical="top" wrapText="1"/>
    </xf>
    <xf numFmtId="0" fontId="9" fillId="2" borderId="8" xfId="0" applyFont="1" applyFill="1" applyBorder="1" applyAlignment="1">
      <alignment vertical="top" wrapText="1"/>
    </xf>
    <xf numFmtId="0" fontId="9" fillId="2" borderId="3" xfId="0" applyFont="1" applyFill="1" applyBorder="1" applyAlignment="1">
      <alignment vertical="top" wrapText="1"/>
    </xf>
    <xf numFmtId="0" fontId="9" fillId="2" borderId="1"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3" xfId="0" applyFont="1" applyFill="1" applyBorder="1" applyAlignment="1">
      <alignment horizontal="center" vertical="top" wrapText="1"/>
    </xf>
    <xf numFmtId="0" fontId="25" fillId="2" borderId="8" xfId="0" applyFont="1" applyFill="1" applyBorder="1" applyAlignment="1">
      <alignment vertical="top" wrapText="1"/>
    </xf>
    <xf numFmtId="0" fontId="6" fillId="2" borderId="1" xfId="0" applyFont="1" applyFill="1" applyBorder="1" applyAlignment="1">
      <alignment horizontal="center" vertical="top" wrapText="1"/>
    </xf>
    <xf numFmtId="0" fontId="6" fillId="2" borderId="3" xfId="0" applyFont="1" applyFill="1" applyBorder="1" applyAlignment="1">
      <alignment horizontal="center" vertical="top" wrapText="1"/>
    </xf>
    <xf numFmtId="0" fontId="25" fillId="7" borderId="1" xfId="0" applyFont="1" applyFill="1" applyBorder="1" applyAlignment="1">
      <alignment horizontal="left" vertical="top" wrapText="1"/>
    </xf>
    <xf numFmtId="0" fontId="25" fillId="7" borderId="3" xfId="0" applyFont="1" applyFill="1" applyBorder="1" applyAlignment="1">
      <alignment horizontal="left" vertical="top" wrapText="1"/>
    </xf>
    <xf numFmtId="0" fontId="26" fillId="5" borderId="2"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left" vertical="top"/>
    </xf>
  </cellXfs>
  <cellStyles count="2">
    <cellStyle name="Įprastas" xfId="0" builtinId="0"/>
    <cellStyle name="Įprastas 2" xfId="1" xr:uid="{00000000-0005-0000-0000-000001000000}"/>
  </cellStyles>
  <dxfs count="0"/>
  <tableStyles count="0" defaultTableStyle="TableStyleMedium2" defaultPivotStyle="PivotStyleLight16"/>
  <colors>
    <mruColors>
      <color rgb="FF0000CC"/>
      <color rgb="FFF9FAFD"/>
      <color rgb="FFF3F5FB"/>
      <color rgb="FFD4DFF4"/>
      <color rgb="FFFFFFE1"/>
      <color rgb="FFDDF7EE"/>
      <color rgb="FFC7F1E3"/>
      <color rgb="FFDBE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7"/>
  <sheetViews>
    <sheetView tabSelected="1" zoomScale="60" zoomScaleNormal="60" workbookViewId="0">
      <selection activeCell="W117" sqref="W117"/>
    </sheetView>
  </sheetViews>
  <sheetFormatPr defaultColWidth="9.109375" defaultRowHeight="14.4" x14ac:dyDescent="0.3"/>
  <cols>
    <col min="1" max="1" width="6" customWidth="1"/>
    <col min="2" max="2" width="30.33203125" customWidth="1"/>
    <col min="3" max="3" width="10.21875" customWidth="1"/>
    <col min="4" max="4" width="39.88671875" customWidth="1"/>
    <col min="5" max="8" width="11.77734375" customWidth="1"/>
    <col min="9" max="9" width="15.77734375" customWidth="1"/>
    <col min="10" max="10" width="16.6640625" customWidth="1"/>
    <col min="11" max="11" width="13.88671875" customWidth="1"/>
    <col min="12" max="12" width="17" customWidth="1"/>
    <col min="13" max="16" width="13.6640625" customWidth="1"/>
    <col min="17" max="17" width="8.77734375" customWidth="1"/>
    <col min="18" max="18" width="10.21875" customWidth="1"/>
    <col min="19" max="19" width="10.88671875" customWidth="1"/>
    <col min="20" max="20" width="9.109375" customWidth="1"/>
    <col min="21" max="21" width="34" customWidth="1"/>
  </cols>
  <sheetData>
    <row r="1" spans="1:21" ht="15.6" x14ac:dyDescent="0.3">
      <c r="P1" s="2" t="s">
        <v>20</v>
      </c>
      <c r="R1" s="3"/>
    </row>
    <row r="2" spans="1:21" ht="15.6" x14ac:dyDescent="0.3">
      <c r="P2" s="4" t="s">
        <v>21</v>
      </c>
      <c r="R2" s="3"/>
    </row>
    <row r="3" spans="1:21" ht="15.6" x14ac:dyDescent="0.3">
      <c r="P3" s="4" t="s">
        <v>37</v>
      </c>
      <c r="R3" s="3"/>
    </row>
    <row r="4" spans="1:21" ht="15.6" x14ac:dyDescent="0.3">
      <c r="A4" s="1"/>
      <c r="B4" s="1"/>
      <c r="C4" s="1"/>
      <c r="D4" s="4"/>
      <c r="E4" s="4"/>
      <c r="F4" s="4"/>
      <c r="G4" s="4"/>
      <c r="H4" s="4"/>
      <c r="I4" s="4"/>
      <c r="J4" s="4"/>
      <c r="K4" s="9"/>
      <c r="L4" s="4"/>
      <c r="M4" s="4"/>
      <c r="N4" s="4"/>
      <c r="O4" s="4"/>
      <c r="P4" s="4"/>
      <c r="R4" s="3"/>
    </row>
    <row r="5" spans="1:21" ht="15.6" x14ac:dyDescent="0.3">
      <c r="A5" s="1"/>
      <c r="B5" s="1"/>
      <c r="C5" s="1"/>
      <c r="D5" s="4"/>
      <c r="E5" s="4"/>
      <c r="F5" s="4"/>
      <c r="G5" s="4"/>
      <c r="H5" s="4"/>
      <c r="I5" s="4"/>
      <c r="J5" s="4"/>
      <c r="K5" s="4"/>
      <c r="L5" s="4"/>
      <c r="M5" s="4"/>
      <c r="N5" s="4"/>
      <c r="O5" s="4"/>
      <c r="P5" s="13"/>
      <c r="R5" s="14"/>
    </row>
    <row r="6" spans="1:21" ht="15.6" x14ac:dyDescent="0.3">
      <c r="A6" s="1"/>
      <c r="B6" s="1"/>
      <c r="C6" s="1"/>
      <c r="D6" s="4"/>
      <c r="E6" s="4"/>
      <c r="F6" s="4"/>
      <c r="G6" s="4"/>
      <c r="H6" s="4"/>
      <c r="I6" s="6"/>
      <c r="J6" s="6"/>
      <c r="K6" s="9" t="s">
        <v>38</v>
      </c>
      <c r="L6" s="6"/>
      <c r="M6" s="6"/>
      <c r="N6" s="4"/>
      <c r="O6" s="4"/>
      <c r="P6" s="13"/>
      <c r="R6" s="14"/>
    </row>
    <row r="7" spans="1:21" ht="15.6" x14ac:dyDescent="0.3">
      <c r="A7" s="5"/>
      <c r="B7" s="5"/>
      <c r="C7" s="1"/>
      <c r="D7" s="4"/>
      <c r="E7" s="4"/>
      <c r="F7" s="4"/>
      <c r="G7" s="4"/>
      <c r="H7" s="4"/>
      <c r="I7" s="4"/>
      <c r="J7" s="4"/>
      <c r="K7" s="15" t="s">
        <v>13</v>
      </c>
      <c r="L7" s="4"/>
      <c r="M7" s="4"/>
      <c r="N7" s="4"/>
      <c r="O7" s="4"/>
      <c r="P7" s="4"/>
    </row>
    <row r="8" spans="1:21" ht="15.6" x14ac:dyDescent="0.3">
      <c r="A8" s="5"/>
      <c r="B8" s="5"/>
      <c r="C8" s="1"/>
      <c r="D8" s="4"/>
      <c r="E8" s="4"/>
      <c r="F8" s="4"/>
      <c r="G8" s="4"/>
      <c r="H8" s="4"/>
      <c r="I8" s="4"/>
      <c r="J8" s="4"/>
      <c r="K8" s="11"/>
      <c r="L8" s="4"/>
      <c r="M8" s="4"/>
      <c r="N8" s="4"/>
      <c r="O8" s="4"/>
      <c r="P8" s="4"/>
    </row>
    <row r="9" spans="1:21" ht="15.6" x14ac:dyDescent="0.3">
      <c r="A9" s="5"/>
      <c r="B9" s="5"/>
      <c r="C9" s="1"/>
      <c r="D9" s="4"/>
      <c r="E9" s="4"/>
      <c r="F9" s="4"/>
      <c r="G9" s="4"/>
      <c r="H9" s="4"/>
      <c r="I9" s="4"/>
      <c r="J9" s="4"/>
      <c r="K9" s="9" t="s">
        <v>247</v>
      </c>
      <c r="L9" s="4"/>
      <c r="M9" s="4"/>
      <c r="O9" s="4"/>
      <c r="P9" s="4"/>
    </row>
    <row r="10" spans="1:21" ht="15.6" x14ac:dyDescent="0.3">
      <c r="A10" s="5"/>
      <c r="B10" s="5"/>
      <c r="C10" s="1"/>
      <c r="D10" s="4"/>
      <c r="E10" s="4"/>
      <c r="F10" s="4"/>
      <c r="G10" s="4"/>
      <c r="H10" s="4"/>
      <c r="I10" s="4"/>
      <c r="J10" s="4"/>
      <c r="K10" s="10" t="s">
        <v>14</v>
      </c>
      <c r="L10" s="4"/>
      <c r="M10" s="4"/>
      <c r="N10" s="4"/>
      <c r="O10" s="4"/>
      <c r="P10" s="4"/>
    </row>
    <row r="11" spans="1:21" ht="15.6" x14ac:dyDescent="0.3">
      <c r="A11" s="5"/>
      <c r="B11" s="5"/>
      <c r="C11" s="1"/>
      <c r="D11" s="4"/>
      <c r="E11" s="4"/>
      <c r="F11" s="4"/>
      <c r="G11" s="4"/>
      <c r="H11" s="4"/>
      <c r="I11" s="4"/>
      <c r="J11" s="4"/>
      <c r="K11" s="16" t="s">
        <v>19</v>
      </c>
      <c r="L11" s="4"/>
      <c r="M11" s="4"/>
      <c r="N11" s="4"/>
      <c r="O11" s="4"/>
      <c r="P11" s="4"/>
    </row>
    <row r="12" spans="1:21" ht="15.6" x14ac:dyDescent="0.3">
      <c r="A12" s="5"/>
      <c r="B12" s="5"/>
      <c r="C12" s="1"/>
      <c r="D12" s="4"/>
      <c r="E12" s="4"/>
      <c r="F12" s="4"/>
      <c r="G12" s="4"/>
      <c r="H12" s="4"/>
      <c r="I12" s="4"/>
      <c r="J12" s="4"/>
      <c r="K12" s="11"/>
      <c r="L12" s="4"/>
      <c r="M12" s="4"/>
      <c r="N12" s="4"/>
      <c r="O12" s="4"/>
      <c r="P12" s="4"/>
    </row>
    <row r="13" spans="1:21" ht="15.6" x14ac:dyDescent="0.3">
      <c r="A13" s="5"/>
      <c r="B13" s="5"/>
      <c r="C13" s="1"/>
      <c r="D13" s="4"/>
      <c r="E13" s="4"/>
      <c r="F13" s="4"/>
      <c r="G13" s="4"/>
      <c r="H13" s="4"/>
      <c r="I13" s="4"/>
      <c r="J13" s="4"/>
      <c r="K13" s="11"/>
      <c r="L13" s="4"/>
      <c r="M13" s="4"/>
      <c r="N13" s="4"/>
      <c r="O13" s="4"/>
      <c r="P13" s="4"/>
    </row>
    <row r="14" spans="1:21" ht="44.25" customHeight="1" x14ac:dyDescent="0.3">
      <c r="A14" s="83" t="s">
        <v>24</v>
      </c>
      <c r="B14" s="83"/>
      <c r="C14" s="83"/>
      <c r="D14" s="83"/>
      <c r="E14" s="83"/>
      <c r="F14" s="83"/>
      <c r="G14" s="83"/>
      <c r="H14" s="83"/>
      <c r="I14" s="83"/>
      <c r="J14" s="83"/>
      <c r="K14" s="83"/>
      <c r="L14" s="83"/>
      <c r="M14" s="83"/>
      <c r="N14" s="83"/>
      <c r="O14" s="83"/>
      <c r="P14" s="83"/>
      <c r="Q14" s="83"/>
      <c r="R14" s="83"/>
      <c r="S14" s="83"/>
      <c r="T14" s="83"/>
      <c r="U14" s="83"/>
    </row>
    <row r="15" spans="1:21" ht="45" customHeight="1" x14ac:dyDescent="0.3">
      <c r="A15" s="107" t="s">
        <v>17</v>
      </c>
      <c r="B15" s="104" t="s">
        <v>6</v>
      </c>
      <c r="C15" s="91" t="s">
        <v>9</v>
      </c>
      <c r="D15" s="92"/>
      <c r="E15" s="92"/>
      <c r="F15" s="92"/>
      <c r="G15" s="92"/>
      <c r="H15" s="93"/>
      <c r="I15" s="94" t="s">
        <v>25</v>
      </c>
      <c r="J15" s="95"/>
      <c r="K15" s="95"/>
      <c r="L15" s="96"/>
      <c r="M15" s="91" t="s">
        <v>26</v>
      </c>
      <c r="N15" s="92"/>
      <c r="O15" s="92"/>
      <c r="P15" s="93"/>
      <c r="Q15" s="94" t="s">
        <v>27</v>
      </c>
      <c r="R15" s="95"/>
      <c r="S15" s="95"/>
      <c r="T15" s="96"/>
      <c r="U15" s="87" t="s">
        <v>372</v>
      </c>
    </row>
    <row r="16" spans="1:21" ht="88.5" customHeight="1" x14ac:dyDescent="0.3">
      <c r="A16" s="108"/>
      <c r="B16" s="105"/>
      <c r="C16" s="25" t="s">
        <v>1</v>
      </c>
      <c r="D16" s="25" t="s">
        <v>2</v>
      </c>
      <c r="E16" s="24" t="s">
        <v>10</v>
      </c>
      <c r="F16" s="24" t="s">
        <v>12</v>
      </c>
      <c r="G16" s="24" t="s">
        <v>23</v>
      </c>
      <c r="H16" s="24" t="s">
        <v>22</v>
      </c>
      <c r="I16" s="26" t="s">
        <v>3</v>
      </c>
      <c r="J16" s="24" t="s">
        <v>11</v>
      </c>
      <c r="K16" s="24" t="s">
        <v>8</v>
      </c>
      <c r="L16" s="27" t="s">
        <v>28</v>
      </c>
      <c r="M16" s="26" t="s">
        <v>3</v>
      </c>
      <c r="N16" s="24" t="s">
        <v>11</v>
      </c>
      <c r="O16" s="24" t="s">
        <v>8</v>
      </c>
      <c r="P16" s="27" t="s">
        <v>28</v>
      </c>
      <c r="Q16" s="26" t="s">
        <v>3</v>
      </c>
      <c r="R16" s="24" t="s">
        <v>11</v>
      </c>
      <c r="S16" s="24" t="s">
        <v>8</v>
      </c>
      <c r="T16" s="27" t="s">
        <v>28</v>
      </c>
      <c r="U16" s="88"/>
    </row>
    <row r="17" spans="1:21" ht="15" customHeight="1" x14ac:dyDescent="0.3">
      <c r="A17" s="28">
        <v>1</v>
      </c>
      <c r="B17" s="28">
        <v>2</v>
      </c>
      <c r="C17" s="28">
        <v>3</v>
      </c>
      <c r="D17" s="28">
        <v>4</v>
      </c>
      <c r="E17" s="28">
        <v>5</v>
      </c>
      <c r="F17" s="28">
        <v>6</v>
      </c>
      <c r="G17" s="28">
        <v>7</v>
      </c>
      <c r="H17" s="28">
        <v>8</v>
      </c>
      <c r="I17" s="29">
        <v>9</v>
      </c>
      <c r="J17" s="28">
        <v>10</v>
      </c>
      <c r="K17" s="28">
        <v>11</v>
      </c>
      <c r="L17" s="28">
        <v>12</v>
      </c>
      <c r="M17" s="30">
        <v>13</v>
      </c>
      <c r="N17" s="30">
        <v>14</v>
      </c>
      <c r="O17" s="30">
        <v>15</v>
      </c>
      <c r="P17" s="30">
        <v>16</v>
      </c>
      <c r="Q17" s="29">
        <v>17</v>
      </c>
      <c r="R17" s="28">
        <v>18</v>
      </c>
      <c r="S17" s="28">
        <v>19</v>
      </c>
      <c r="T17" s="28">
        <v>20</v>
      </c>
      <c r="U17" s="28">
        <v>21</v>
      </c>
    </row>
    <row r="18" spans="1:21" ht="56.4" customHeight="1" x14ac:dyDescent="0.3">
      <c r="A18" s="46" t="s">
        <v>7</v>
      </c>
      <c r="B18" s="53" t="s">
        <v>39</v>
      </c>
      <c r="C18" s="54"/>
      <c r="D18" s="50" t="s">
        <v>43</v>
      </c>
      <c r="E18" s="51" t="s">
        <v>40</v>
      </c>
      <c r="F18" s="55" t="s">
        <v>354</v>
      </c>
      <c r="G18" s="51" t="s">
        <v>41</v>
      </c>
      <c r="H18" s="51" t="s">
        <v>42</v>
      </c>
      <c r="I18" s="89">
        <f>SUM(I20,I30)</f>
        <v>146345341.19999999</v>
      </c>
      <c r="J18" s="89">
        <f t="shared" ref="J18:L18" si="0">SUM(J20,J30)</f>
        <v>69627079</v>
      </c>
      <c r="K18" s="89">
        <f t="shared" si="0"/>
        <v>0</v>
      </c>
      <c r="L18" s="89">
        <f t="shared" si="0"/>
        <v>76718262.200000003</v>
      </c>
      <c r="M18" s="97">
        <f>SUM(M20,M30)</f>
        <v>5420324.2999999998</v>
      </c>
      <c r="N18" s="97">
        <f t="shared" ref="N18:P18" si="1">SUM(N20,N30)</f>
        <v>2223854</v>
      </c>
      <c r="O18" s="97">
        <f t="shared" si="1"/>
        <v>0</v>
      </c>
      <c r="P18" s="97">
        <f t="shared" si="1"/>
        <v>3196470.3</v>
      </c>
      <c r="Q18" s="97">
        <f>SUM(Q20,Q30)</f>
        <v>0</v>
      </c>
      <c r="R18" s="97">
        <f t="shared" ref="R18:T18" si="2">SUM(R20,R30)</f>
        <v>0</v>
      </c>
      <c r="S18" s="97">
        <f t="shared" si="2"/>
        <v>0</v>
      </c>
      <c r="T18" s="97">
        <f t="shared" si="2"/>
        <v>0</v>
      </c>
      <c r="U18" s="80"/>
    </row>
    <row r="19" spans="1:21" ht="55.8" customHeight="1" x14ac:dyDescent="0.3">
      <c r="A19" s="21"/>
      <c r="B19" s="18"/>
      <c r="C19" s="56"/>
      <c r="D19" s="50" t="s">
        <v>44</v>
      </c>
      <c r="E19" s="20" t="s">
        <v>45</v>
      </c>
      <c r="F19" s="57" t="s">
        <v>355</v>
      </c>
      <c r="G19" s="20" t="s">
        <v>46</v>
      </c>
      <c r="H19" s="20" t="s">
        <v>47</v>
      </c>
      <c r="I19" s="90"/>
      <c r="J19" s="90"/>
      <c r="K19" s="90"/>
      <c r="L19" s="90"/>
      <c r="M19" s="98"/>
      <c r="N19" s="98"/>
      <c r="O19" s="98"/>
      <c r="P19" s="98"/>
      <c r="Q19" s="98"/>
      <c r="R19" s="98"/>
      <c r="S19" s="98"/>
      <c r="T19" s="98"/>
      <c r="U19" s="82"/>
    </row>
    <row r="20" spans="1:21" ht="55.2" customHeight="1" x14ac:dyDescent="0.3">
      <c r="A20" s="20" t="s">
        <v>4</v>
      </c>
      <c r="B20" s="19" t="s">
        <v>48</v>
      </c>
      <c r="C20" s="58" t="s">
        <v>255</v>
      </c>
      <c r="D20" s="19" t="s">
        <v>49</v>
      </c>
      <c r="E20" s="20" t="s">
        <v>51</v>
      </c>
      <c r="F20" s="20" t="s">
        <v>52</v>
      </c>
      <c r="G20" s="20" t="s">
        <v>52</v>
      </c>
      <c r="H20" s="20" t="s">
        <v>248</v>
      </c>
      <c r="I20" s="76">
        <f t="shared" ref="I20:T20" si="3">SUM(I24)</f>
        <v>67160063.200000003</v>
      </c>
      <c r="J20" s="76">
        <f t="shared" si="3"/>
        <v>30034440</v>
      </c>
      <c r="K20" s="76">
        <f t="shared" si="3"/>
        <v>0</v>
      </c>
      <c r="L20" s="76">
        <f t="shared" si="3"/>
        <v>37125623.200000003</v>
      </c>
      <c r="M20" s="84">
        <f t="shared" si="3"/>
        <v>5420324.2999999998</v>
      </c>
      <c r="N20" s="84">
        <f t="shared" si="3"/>
        <v>2223854</v>
      </c>
      <c r="O20" s="84">
        <f t="shared" si="3"/>
        <v>0</v>
      </c>
      <c r="P20" s="84">
        <f t="shared" si="3"/>
        <v>3196470.3</v>
      </c>
      <c r="Q20" s="84">
        <f t="shared" si="3"/>
        <v>0</v>
      </c>
      <c r="R20" s="84">
        <f t="shared" si="3"/>
        <v>0</v>
      </c>
      <c r="S20" s="84">
        <f t="shared" si="3"/>
        <v>0</v>
      </c>
      <c r="T20" s="84">
        <f t="shared" si="3"/>
        <v>0</v>
      </c>
      <c r="U20" s="80"/>
    </row>
    <row r="21" spans="1:21" ht="39" customHeight="1" x14ac:dyDescent="0.3">
      <c r="A21" s="20"/>
      <c r="B21" s="7"/>
      <c r="C21" s="58" t="s">
        <v>253</v>
      </c>
      <c r="D21" s="19" t="s">
        <v>259</v>
      </c>
      <c r="E21" s="20" t="s">
        <v>51</v>
      </c>
      <c r="F21" s="20" t="s">
        <v>52</v>
      </c>
      <c r="G21" s="20" t="s">
        <v>52</v>
      </c>
      <c r="H21" s="20" t="s">
        <v>249</v>
      </c>
      <c r="I21" s="78"/>
      <c r="J21" s="78"/>
      <c r="K21" s="78"/>
      <c r="L21" s="78"/>
      <c r="M21" s="85"/>
      <c r="N21" s="85"/>
      <c r="O21" s="85"/>
      <c r="P21" s="85"/>
      <c r="Q21" s="85"/>
      <c r="R21" s="85"/>
      <c r="S21" s="85"/>
      <c r="T21" s="85"/>
      <c r="U21" s="81"/>
    </row>
    <row r="22" spans="1:21" ht="40.799999999999997" customHeight="1" x14ac:dyDescent="0.3">
      <c r="A22" s="20"/>
      <c r="B22" s="7"/>
      <c r="C22" s="58" t="s">
        <v>254</v>
      </c>
      <c r="D22" s="19" t="s">
        <v>257</v>
      </c>
      <c r="E22" s="20" t="s">
        <v>51</v>
      </c>
      <c r="F22" s="20" t="s">
        <v>52</v>
      </c>
      <c r="G22" s="20" t="s">
        <v>52</v>
      </c>
      <c r="H22" s="20" t="s">
        <v>250</v>
      </c>
      <c r="I22" s="78"/>
      <c r="J22" s="78"/>
      <c r="K22" s="78"/>
      <c r="L22" s="78"/>
      <c r="M22" s="85"/>
      <c r="N22" s="85"/>
      <c r="O22" s="85"/>
      <c r="P22" s="85"/>
      <c r="Q22" s="85"/>
      <c r="R22" s="85"/>
      <c r="S22" s="85"/>
      <c r="T22" s="85"/>
      <c r="U22" s="81"/>
    </row>
    <row r="23" spans="1:21" ht="41.4" customHeight="1" x14ac:dyDescent="0.3">
      <c r="A23" s="20"/>
      <c r="B23" s="7"/>
      <c r="C23" s="19" t="s">
        <v>253</v>
      </c>
      <c r="D23" s="59" t="s">
        <v>260</v>
      </c>
      <c r="E23" s="20" t="s">
        <v>51</v>
      </c>
      <c r="F23" s="20" t="s">
        <v>52</v>
      </c>
      <c r="G23" s="20" t="s">
        <v>52</v>
      </c>
      <c r="H23" s="20" t="s">
        <v>251</v>
      </c>
      <c r="I23" s="78"/>
      <c r="J23" s="78"/>
      <c r="K23" s="78"/>
      <c r="L23" s="78"/>
      <c r="M23" s="86"/>
      <c r="N23" s="86"/>
      <c r="O23" s="86"/>
      <c r="P23" s="86"/>
      <c r="Q23" s="86"/>
      <c r="R23" s="86"/>
      <c r="S23" s="86"/>
      <c r="T23" s="86"/>
      <c r="U23" s="82"/>
    </row>
    <row r="24" spans="1:21" ht="51" customHeight="1" x14ac:dyDescent="0.3">
      <c r="A24" s="20" t="s">
        <v>5</v>
      </c>
      <c r="B24" s="19" t="s">
        <v>252</v>
      </c>
      <c r="C24" s="58" t="s">
        <v>255</v>
      </c>
      <c r="D24" s="60" t="s">
        <v>256</v>
      </c>
      <c r="E24" s="20" t="s">
        <v>51</v>
      </c>
      <c r="F24" s="20" t="s">
        <v>52</v>
      </c>
      <c r="G24" s="20" t="s">
        <v>52</v>
      </c>
      <c r="H24" s="20" t="s">
        <v>248</v>
      </c>
      <c r="I24" s="76">
        <v>67160063.200000003</v>
      </c>
      <c r="J24" s="72">
        <v>30034440</v>
      </c>
      <c r="K24" s="72">
        <v>0</v>
      </c>
      <c r="L24" s="72">
        <v>37125623.200000003</v>
      </c>
      <c r="M24" s="72">
        <v>5420324.2999999998</v>
      </c>
      <c r="N24" s="72">
        <v>2223854</v>
      </c>
      <c r="O24" s="72">
        <v>0</v>
      </c>
      <c r="P24" s="72">
        <v>3196470.3</v>
      </c>
      <c r="Q24" s="72">
        <v>0</v>
      </c>
      <c r="R24" s="72">
        <v>0</v>
      </c>
      <c r="S24" s="72">
        <v>0</v>
      </c>
      <c r="T24" s="72">
        <v>0</v>
      </c>
      <c r="U24" s="74"/>
    </row>
    <row r="25" spans="1:21" ht="42" customHeight="1" x14ac:dyDescent="0.3">
      <c r="A25" s="20"/>
      <c r="B25" s="19"/>
      <c r="C25" s="58" t="s">
        <v>253</v>
      </c>
      <c r="D25" s="60" t="s">
        <v>261</v>
      </c>
      <c r="E25" s="20" t="s">
        <v>51</v>
      </c>
      <c r="F25" s="20" t="s">
        <v>52</v>
      </c>
      <c r="G25" s="20" t="s">
        <v>52</v>
      </c>
      <c r="H25" s="20" t="s">
        <v>249</v>
      </c>
      <c r="I25" s="78"/>
      <c r="J25" s="79"/>
      <c r="K25" s="79"/>
      <c r="L25" s="79"/>
      <c r="M25" s="79"/>
      <c r="N25" s="79"/>
      <c r="O25" s="79"/>
      <c r="P25" s="79"/>
      <c r="Q25" s="79"/>
      <c r="R25" s="79"/>
      <c r="S25" s="79"/>
      <c r="T25" s="79"/>
      <c r="U25" s="126"/>
    </row>
    <row r="26" spans="1:21" ht="39.6" customHeight="1" x14ac:dyDescent="0.3">
      <c r="A26" s="20"/>
      <c r="B26" s="19"/>
      <c r="C26" s="58" t="s">
        <v>254</v>
      </c>
      <c r="D26" s="60" t="s">
        <v>258</v>
      </c>
      <c r="E26" s="20" t="s">
        <v>51</v>
      </c>
      <c r="F26" s="20" t="s">
        <v>52</v>
      </c>
      <c r="G26" s="20" t="s">
        <v>52</v>
      </c>
      <c r="H26" s="20" t="s">
        <v>250</v>
      </c>
      <c r="I26" s="78"/>
      <c r="J26" s="79"/>
      <c r="K26" s="79"/>
      <c r="L26" s="79"/>
      <c r="M26" s="79"/>
      <c r="N26" s="79"/>
      <c r="O26" s="79"/>
      <c r="P26" s="79"/>
      <c r="Q26" s="79"/>
      <c r="R26" s="79"/>
      <c r="S26" s="79"/>
      <c r="T26" s="79"/>
      <c r="U26" s="126"/>
    </row>
    <row r="27" spans="1:21" ht="64.2" customHeight="1" x14ac:dyDescent="0.3">
      <c r="A27" s="20"/>
      <c r="B27" s="19"/>
      <c r="C27" s="58" t="s">
        <v>262</v>
      </c>
      <c r="D27" s="60" t="s">
        <v>268</v>
      </c>
      <c r="E27" s="20" t="s">
        <v>51</v>
      </c>
      <c r="F27" s="20" t="s">
        <v>52</v>
      </c>
      <c r="G27" s="20" t="s">
        <v>52</v>
      </c>
      <c r="H27" s="20" t="s">
        <v>265</v>
      </c>
      <c r="I27" s="78"/>
      <c r="J27" s="79"/>
      <c r="K27" s="79"/>
      <c r="L27" s="79"/>
      <c r="M27" s="79"/>
      <c r="N27" s="79"/>
      <c r="O27" s="79"/>
      <c r="P27" s="79"/>
      <c r="Q27" s="79"/>
      <c r="R27" s="79"/>
      <c r="S27" s="79"/>
      <c r="T27" s="79"/>
      <c r="U27" s="126"/>
    </row>
    <row r="28" spans="1:21" ht="30" customHeight="1" x14ac:dyDescent="0.3">
      <c r="A28" s="20"/>
      <c r="B28" s="19"/>
      <c r="C28" s="58" t="s">
        <v>263</v>
      </c>
      <c r="D28" s="60" t="s">
        <v>269</v>
      </c>
      <c r="E28" s="20" t="s">
        <v>51</v>
      </c>
      <c r="F28" s="20" t="s">
        <v>52</v>
      </c>
      <c r="G28" s="20" t="s">
        <v>52</v>
      </c>
      <c r="H28" s="20" t="s">
        <v>266</v>
      </c>
      <c r="I28" s="78"/>
      <c r="J28" s="79"/>
      <c r="K28" s="79"/>
      <c r="L28" s="79"/>
      <c r="M28" s="79"/>
      <c r="N28" s="79"/>
      <c r="O28" s="79"/>
      <c r="P28" s="79"/>
      <c r="Q28" s="79"/>
      <c r="R28" s="79"/>
      <c r="S28" s="79"/>
      <c r="T28" s="79"/>
      <c r="U28" s="126"/>
    </row>
    <row r="29" spans="1:21" ht="41.4" customHeight="1" x14ac:dyDescent="0.3">
      <c r="A29" s="20"/>
      <c r="B29" s="19"/>
      <c r="C29" s="56" t="s">
        <v>264</v>
      </c>
      <c r="D29" s="60" t="s">
        <v>270</v>
      </c>
      <c r="E29" s="20" t="s">
        <v>51</v>
      </c>
      <c r="F29" s="20" t="s">
        <v>52</v>
      </c>
      <c r="G29" s="20" t="s">
        <v>52</v>
      </c>
      <c r="H29" s="20" t="s">
        <v>267</v>
      </c>
      <c r="I29" s="77"/>
      <c r="J29" s="73"/>
      <c r="K29" s="73"/>
      <c r="L29" s="73"/>
      <c r="M29" s="73"/>
      <c r="N29" s="73"/>
      <c r="O29" s="73"/>
      <c r="P29" s="73"/>
      <c r="Q29" s="73"/>
      <c r="R29" s="73"/>
      <c r="S29" s="73"/>
      <c r="T29" s="73"/>
      <c r="U29" s="75"/>
    </row>
    <row r="30" spans="1:21" ht="41.4" customHeight="1" x14ac:dyDescent="0.3">
      <c r="A30" s="20" t="s">
        <v>53</v>
      </c>
      <c r="B30" s="19" t="s">
        <v>54</v>
      </c>
      <c r="C30" s="19" t="s">
        <v>280</v>
      </c>
      <c r="D30" s="19" t="s">
        <v>50</v>
      </c>
      <c r="E30" s="20" t="s">
        <v>51</v>
      </c>
      <c r="F30" s="20" t="s">
        <v>52</v>
      </c>
      <c r="G30" s="20" t="s">
        <v>52</v>
      </c>
      <c r="H30" s="20" t="s">
        <v>271</v>
      </c>
      <c r="I30" s="76">
        <f t="shared" ref="I30:T30" si="4">SUM(I33)</f>
        <v>79185278</v>
      </c>
      <c r="J30" s="72">
        <f t="shared" si="4"/>
        <v>39592639</v>
      </c>
      <c r="K30" s="72">
        <f t="shared" si="4"/>
        <v>0</v>
      </c>
      <c r="L30" s="72">
        <f t="shared" si="4"/>
        <v>39592639</v>
      </c>
      <c r="M30" s="84">
        <f t="shared" si="4"/>
        <v>0</v>
      </c>
      <c r="N30" s="84">
        <f t="shared" si="4"/>
        <v>0</v>
      </c>
      <c r="O30" s="84">
        <f t="shared" si="4"/>
        <v>0</v>
      </c>
      <c r="P30" s="84">
        <f t="shared" si="4"/>
        <v>0</v>
      </c>
      <c r="Q30" s="84">
        <f t="shared" si="4"/>
        <v>0</v>
      </c>
      <c r="R30" s="84">
        <f t="shared" si="4"/>
        <v>0</v>
      </c>
      <c r="S30" s="84">
        <f t="shared" si="4"/>
        <v>0</v>
      </c>
      <c r="T30" s="84">
        <f t="shared" si="4"/>
        <v>0</v>
      </c>
      <c r="U30" s="80"/>
    </row>
    <row r="31" spans="1:21" ht="42" customHeight="1" x14ac:dyDescent="0.3">
      <c r="A31" s="20"/>
      <c r="B31" s="7"/>
      <c r="C31" s="61" t="s">
        <v>253</v>
      </c>
      <c r="D31" s="19" t="s">
        <v>260</v>
      </c>
      <c r="E31" s="20" t="s">
        <v>51</v>
      </c>
      <c r="F31" s="20" t="s">
        <v>52</v>
      </c>
      <c r="G31" s="20" t="s">
        <v>52</v>
      </c>
      <c r="H31" s="20" t="s">
        <v>272</v>
      </c>
      <c r="I31" s="78"/>
      <c r="J31" s="79"/>
      <c r="K31" s="79"/>
      <c r="L31" s="79"/>
      <c r="M31" s="85"/>
      <c r="N31" s="85"/>
      <c r="O31" s="85"/>
      <c r="P31" s="85"/>
      <c r="Q31" s="85"/>
      <c r="R31" s="85"/>
      <c r="S31" s="85"/>
      <c r="T31" s="85"/>
      <c r="U31" s="81"/>
    </row>
    <row r="32" spans="1:21" ht="43.8" customHeight="1" x14ac:dyDescent="0.3">
      <c r="A32" s="20"/>
      <c r="B32" s="7"/>
      <c r="C32" s="62" t="s">
        <v>279</v>
      </c>
      <c r="D32" s="19" t="s">
        <v>274</v>
      </c>
      <c r="E32" s="20" t="s">
        <v>51</v>
      </c>
      <c r="F32" s="20" t="s">
        <v>52</v>
      </c>
      <c r="G32" s="20" t="s">
        <v>52</v>
      </c>
      <c r="H32" s="20" t="s">
        <v>273</v>
      </c>
      <c r="I32" s="78"/>
      <c r="J32" s="79"/>
      <c r="K32" s="79"/>
      <c r="L32" s="79"/>
      <c r="M32" s="85"/>
      <c r="N32" s="85"/>
      <c r="O32" s="85"/>
      <c r="P32" s="85"/>
      <c r="Q32" s="85"/>
      <c r="R32" s="85"/>
      <c r="S32" s="85"/>
      <c r="T32" s="85"/>
      <c r="U32" s="82"/>
    </row>
    <row r="33" spans="1:21" ht="43.2" customHeight="1" x14ac:dyDescent="0.3">
      <c r="A33" s="20" t="s">
        <v>56</v>
      </c>
      <c r="B33" s="19" t="s">
        <v>55</v>
      </c>
      <c r="C33" s="56" t="s">
        <v>280</v>
      </c>
      <c r="D33" s="19" t="s">
        <v>275</v>
      </c>
      <c r="E33" s="20" t="s">
        <v>51</v>
      </c>
      <c r="F33" s="20" t="s">
        <v>52</v>
      </c>
      <c r="G33" s="20" t="s">
        <v>52</v>
      </c>
      <c r="H33" s="20" t="s">
        <v>271</v>
      </c>
      <c r="I33" s="76">
        <v>79185278</v>
      </c>
      <c r="J33" s="72">
        <v>39592639</v>
      </c>
      <c r="K33" s="72">
        <v>0</v>
      </c>
      <c r="L33" s="72">
        <v>39592639</v>
      </c>
      <c r="M33" s="72">
        <v>0</v>
      </c>
      <c r="N33" s="72">
        <v>0</v>
      </c>
      <c r="O33" s="72">
        <v>0</v>
      </c>
      <c r="P33" s="72">
        <v>0</v>
      </c>
      <c r="Q33" s="72">
        <v>0</v>
      </c>
      <c r="R33" s="72">
        <v>0</v>
      </c>
      <c r="S33" s="72">
        <v>0</v>
      </c>
      <c r="T33" s="72">
        <v>0</v>
      </c>
      <c r="U33" s="74"/>
    </row>
    <row r="34" spans="1:21" ht="43.2" customHeight="1" x14ac:dyDescent="0.3">
      <c r="A34" s="20"/>
      <c r="B34" s="19"/>
      <c r="C34" s="63" t="s">
        <v>253</v>
      </c>
      <c r="D34" s="19" t="s">
        <v>276</v>
      </c>
      <c r="E34" s="20" t="s">
        <v>51</v>
      </c>
      <c r="F34" s="20" t="s">
        <v>52</v>
      </c>
      <c r="G34" s="20" t="s">
        <v>52</v>
      </c>
      <c r="H34" s="20" t="s">
        <v>278</v>
      </c>
      <c r="I34" s="78"/>
      <c r="J34" s="79"/>
      <c r="K34" s="79"/>
      <c r="L34" s="79"/>
      <c r="M34" s="79"/>
      <c r="N34" s="79"/>
      <c r="O34" s="79"/>
      <c r="P34" s="79"/>
      <c r="Q34" s="79"/>
      <c r="R34" s="79"/>
      <c r="S34" s="79"/>
      <c r="T34" s="79"/>
      <c r="U34" s="126"/>
    </row>
    <row r="35" spans="1:21" ht="43.2" customHeight="1" x14ac:dyDescent="0.3">
      <c r="A35" s="20"/>
      <c r="B35" s="19"/>
      <c r="C35" s="62" t="s">
        <v>279</v>
      </c>
      <c r="D35" s="19" t="s">
        <v>277</v>
      </c>
      <c r="E35" s="20" t="s">
        <v>51</v>
      </c>
      <c r="F35" s="20" t="s">
        <v>52</v>
      </c>
      <c r="G35" s="20" t="s">
        <v>52</v>
      </c>
      <c r="H35" s="20" t="s">
        <v>273</v>
      </c>
      <c r="I35" s="78"/>
      <c r="J35" s="79"/>
      <c r="K35" s="79"/>
      <c r="L35" s="79"/>
      <c r="M35" s="79"/>
      <c r="N35" s="79"/>
      <c r="O35" s="79"/>
      <c r="P35" s="79"/>
      <c r="Q35" s="79"/>
      <c r="R35" s="79"/>
      <c r="S35" s="79"/>
      <c r="T35" s="79"/>
      <c r="U35" s="126"/>
    </row>
    <row r="36" spans="1:21" ht="33" customHeight="1" x14ac:dyDescent="0.3">
      <c r="A36" s="20"/>
      <c r="B36" s="19"/>
      <c r="C36" s="56" t="s">
        <v>281</v>
      </c>
      <c r="D36" s="64" t="s">
        <v>283</v>
      </c>
      <c r="E36" s="20" t="s">
        <v>51</v>
      </c>
      <c r="F36" s="20" t="s">
        <v>52</v>
      </c>
      <c r="G36" s="20" t="s">
        <v>52</v>
      </c>
      <c r="H36" s="20" t="s">
        <v>287</v>
      </c>
      <c r="I36" s="78"/>
      <c r="J36" s="79"/>
      <c r="K36" s="79"/>
      <c r="L36" s="79"/>
      <c r="M36" s="79"/>
      <c r="N36" s="79"/>
      <c r="O36" s="79"/>
      <c r="P36" s="79"/>
      <c r="Q36" s="79"/>
      <c r="R36" s="79"/>
      <c r="S36" s="79"/>
      <c r="T36" s="79"/>
      <c r="U36" s="126"/>
    </row>
    <row r="37" spans="1:21" ht="43.2" customHeight="1" x14ac:dyDescent="0.3">
      <c r="A37" s="20"/>
      <c r="B37" s="19"/>
      <c r="C37" s="56" t="s">
        <v>282</v>
      </c>
      <c r="D37" s="64" t="s">
        <v>284</v>
      </c>
      <c r="E37" s="20" t="s">
        <v>51</v>
      </c>
      <c r="F37" s="20" t="s">
        <v>52</v>
      </c>
      <c r="G37" s="20" t="s">
        <v>52</v>
      </c>
      <c r="H37" s="20" t="s">
        <v>288</v>
      </c>
      <c r="I37" s="78"/>
      <c r="J37" s="79"/>
      <c r="K37" s="79"/>
      <c r="L37" s="79"/>
      <c r="M37" s="79"/>
      <c r="N37" s="79"/>
      <c r="O37" s="79"/>
      <c r="P37" s="79"/>
      <c r="Q37" s="79"/>
      <c r="R37" s="79"/>
      <c r="S37" s="79"/>
      <c r="T37" s="79"/>
      <c r="U37" s="126"/>
    </row>
    <row r="38" spans="1:21" ht="65.400000000000006" customHeight="1" x14ac:dyDescent="0.3">
      <c r="A38" s="20"/>
      <c r="B38" s="19"/>
      <c r="C38" s="56" t="s">
        <v>262</v>
      </c>
      <c r="D38" s="64" t="s">
        <v>285</v>
      </c>
      <c r="E38" s="20" t="s">
        <v>51</v>
      </c>
      <c r="F38" s="20" t="s">
        <v>52</v>
      </c>
      <c r="G38" s="20" t="s">
        <v>52</v>
      </c>
      <c r="H38" s="20" t="s">
        <v>289</v>
      </c>
      <c r="I38" s="78"/>
      <c r="J38" s="79"/>
      <c r="K38" s="79"/>
      <c r="L38" s="79"/>
      <c r="M38" s="79"/>
      <c r="N38" s="79"/>
      <c r="O38" s="79"/>
      <c r="P38" s="79"/>
      <c r="Q38" s="79"/>
      <c r="R38" s="79"/>
      <c r="S38" s="79"/>
      <c r="T38" s="79"/>
      <c r="U38" s="126"/>
    </row>
    <row r="39" spans="1:21" ht="31.2" customHeight="1" x14ac:dyDescent="0.3">
      <c r="A39" s="20"/>
      <c r="B39" s="19"/>
      <c r="C39" s="56" t="s">
        <v>263</v>
      </c>
      <c r="D39" s="64" t="s">
        <v>286</v>
      </c>
      <c r="E39" s="20" t="s">
        <v>51</v>
      </c>
      <c r="F39" s="20" t="s">
        <v>52</v>
      </c>
      <c r="G39" s="20" t="s">
        <v>52</v>
      </c>
      <c r="H39" s="20" t="s">
        <v>290</v>
      </c>
      <c r="I39" s="77"/>
      <c r="J39" s="73"/>
      <c r="K39" s="73"/>
      <c r="L39" s="73"/>
      <c r="M39" s="73"/>
      <c r="N39" s="73"/>
      <c r="O39" s="73"/>
      <c r="P39" s="73"/>
      <c r="Q39" s="73"/>
      <c r="R39" s="73"/>
      <c r="S39" s="73"/>
      <c r="T39" s="73"/>
      <c r="U39" s="75"/>
    </row>
    <row r="40" spans="1:21" ht="39.6" customHeight="1" x14ac:dyDescent="0.3">
      <c r="A40" s="21" t="s">
        <v>15</v>
      </c>
      <c r="B40" s="18" t="s">
        <v>57</v>
      </c>
      <c r="C40" s="19"/>
      <c r="D40" s="22" t="s">
        <v>58</v>
      </c>
      <c r="E40" s="20" t="s">
        <v>61</v>
      </c>
      <c r="F40" s="57" t="s">
        <v>356</v>
      </c>
      <c r="G40" s="20" t="s">
        <v>64</v>
      </c>
      <c r="H40" s="20" t="s">
        <v>67</v>
      </c>
      <c r="I40" s="100">
        <f>SUM(I43,I57)</f>
        <v>32486230.510000002</v>
      </c>
      <c r="J40" s="100">
        <f t="shared" ref="J40:L40" si="5">SUM(J43,J57)</f>
        <v>16213115.25</v>
      </c>
      <c r="K40" s="100">
        <f t="shared" si="5"/>
        <v>0</v>
      </c>
      <c r="L40" s="100">
        <f t="shared" si="5"/>
        <v>16273115.26</v>
      </c>
      <c r="M40" s="97">
        <f>SUM(M43,M57)</f>
        <v>7146360.7400000002</v>
      </c>
      <c r="N40" s="97">
        <f t="shared" ref="N40:P40" si="6">SUM(N43,N57)</f>
        <v>2705248.07</v>
      </c>
      <c r="O40" s="97">
        <f t="shared" si="6"/>
        <v>0</v>
      </c>
      <c r="P40" s="97">
        <f t="shared" si="6"/>
        <v>4441112.67</v>
      </c>
      <c r="Q40" s="97">
        <f>SUM(Q43,Q57)</f>
        <v>0</v>
      </c>
      <c r="R40" s="97">
        <f t="shared" ref="R40:T40" si="7">SUM(R43,R57)</f>
        <v>0</v>
      </c>
      <c r="S40" s="97">
        <f t="shared" si="7"/>
        <v>0</v>
      </c>
      <c r="T40" s="97">
        <f t="shared" si="7"/>
        <v>0</v>
      </c>
      <c r="U40" s="111" t="s">
        <v>371</v>
      </c>
    </row>
    <row r="41" spans="1:21" ht="49.2" customHeight="1" x14ac:dyDescent="0.3">
      <c r="A41" s="21"/>
      <c r="B41" s="18"/>
      <c r="C41" s="19"/>
      <c r="D41" s="22" t="s">
        <v>59</v>
      </c>
      <c r="E41" s="20" t="s">
        <v>62</v>
      </c>
      <c r="F41" s="57" t="s">
        <v>357</v>
      </c>
      <c r="G41" s="20" t="s">
        <v>65</v>
      </c>
      <c r="H41" s="20" t="s">
        <v>68</v>
      </c>
      <c r="I41" s="101"/>
      <c r="J41" s="101"/>
      <c r="K41" s="101"/>
      <c r="L41" s="101"/>
      <c r="M41" s="99"/>
      <c r="N41" s="99"/>
      <c r="O41" s="99"/>
      <c r="P41" s="99"/>
      <c r="Q41" s="99"/>
      <c r="R41" s="99"/>
      <c r="S41" s="99"/>
      <c r="T41" s="99"/>
      <c r="U41" s="112"/>
    </row>
    <row r="42" spans="1:21" ht="63.6" customHeight="1" x14ac:dyDescent="0.3">
      <c r="A42" s="21"/>
      <c r="B42" s="18"/>
      <c r="C42" s="7"/>
      <c r="D42" s="22" t="s">
        <v>60</v>
      </c>
      <c r="E42" s="20" t="s">
        <v>63</v>
      </c>
      <c r="F42" s="57" t="s">
        <v>358</v>
      </c>
      <c r="G42" s="20" t="s">
        <v>66</v>
      </c>
      <c r="H42" s="20" t="s">
        <v>69</v>
      </c>
      <c r="I42" s="102"/>
      <c r="J42" s="102"/>
      <c r="K42" s="102"/>
      <c r="L42" s="102"/>
      <c r="M42" s="98"/>
      <c r="N42" s="98"/>
      <c r="O42" s="98"/>
      <c r="P42" s="98"/>
      <c r="Q42" s="98"/>
      <c r="R42" s="98"/>
      <c r="S42" s="98"/>
      <c r="T42" s="98"/>
      <c r="U42" s="113"/>
    </row>
    <row r="43" spans="1:21" ht="44.4" customHeight="1" x14ac:dyDescent="0.3">
      <c r="A43" s="20" t="s">
        <v>71</v>
      </c>
      <c r="B43" s="19" t="s">
        <v>70</v>
      </c>
      <c r="C43" s="20" t="s">
        <v>83</v>
      </c>
      <c r="D43" s="22" t="s">
        <v>91</v>
      </c>
      <c r="E43" s="20" t="s">
        <v>74</v>
      </c>
      <c r="F43" s="20" t="s">
        <v>52</v>
      </c>
      <c r="G43" s="20" t="s">
        <v>52</v>
      </c>
      <c r="H43" s="20" t="s">
        <v>291</v>
      </c>
      <c r="I43" s="76">
        <f>SUM(I47)</f>
        <v>32486230.510000002</v>
      </c>
      <c r="J43" s="72">
        <f t="shared" ref="J43:L43" si="8">SUM(J47)</f>
        <v>16213115.25</v>
      </c>
      <c r="K43" s="72">
        <f t="shared" si="8"/>
        <v>0</v>
      </c>
      <c r="L43" s="72">
        <f t="shared" si="8"/>
        <v>16273115.26</v>
      </c>
      <c r="M43" s="72">
        <f>SUM(M47)</f>
        <v>7146360.7400000002</v>
      </c>
      <c r="N43" s="72">
        <f t="shared" ref="N43:P43" si="9">SUM(N47)</f>
        <v>2705248.07</v>
      </c>
      <c r="O43" s="72">
        <f t="shared" si="9"/>
        <v>0</v>
      </c>
      <c r="P43" s="72">
        <f t="shared" si="9"/>
        <v>4441112.67</v>
      </c>
      <c r="Q43" s="72">
        <f>SUM(Q47)</f>
        <v>0</v>
      </c>
      <c r="R43" s="72">
        <f t="shared" ref="R43:T43" si="10">SUM(R47)</f>
        <v>0</v>
      </c>
      <c r="S43" s="72">
        <f t="shared" si="10"/>
        <v>0</v>
      </c>
      <c r="T43" s="72">
        <f t="shared" si="10"/>
        <v>0</v>
      </c>
      <c r="U43" s="80"/>
    </row>
    <row r="44" spans="1:21" ht="63" customHeight="1" x14ac:dyDescent="0.3">
      <c r="A44" s="21"/>
      <c r="B44" s="8"/>
      <c r="C44" s="20" t="s">
        <v>84</v>
      </c>
      <c r="D44" s="22" t="s">
        <v>92</v>
      </c>
      <c r="E44" s="20" t="s">
        <v>75</v>
      </c>
      <c r="F44" s="20" t="s">
        <v>76</v>
      </c>
      <c r="G44" s="20" t="s">
        <v>76</v>
      </c>
      <c r="H44" s="20" t="s">
        <v>292</v>
      </c>
      <c r="I44" s="78"/>
      <c r="J44" s="79"/>
      <c r="K44" s="79"/>
      <c r="L44" s="79"/>
      <c r="M44" s="79"/>
      <c r="N44" s="79"/>
      <c r="O44" s="79"/>
      <c r="P44" s="79"/>
      <c r="Q44" s="79"/>
      <c r="R44" s="79"/>
      <c r="S44" s="79"/>
      <c r="T44" s="79"/>
      <c r="U44" s="81"/>
    </row>
    <row r="45" spans="1:21" ht="48" x14ac:dyDescent="0.3">
      <c r="A45" s="21"/>
      <c r="B45" s="8"/>
      <c r="C45" s="20" t="s">
        <v>85</v>
      </c>
      <c r="D45" s="22" t="s">
        <v>93</v>
      </c>
      <c r="E45" s="20" t="s">
        <v>74</v>
      </c>
      <c r="F45" s="20" t="s">
        <v>52</v>
      </c>
      <c r="G45" s="20" t="s">
        <v>52</v>
      </c>
      <c r="H45" s="20" t="s">
        <v>293</v>
      </c>
      <c r="I45" s="78"/>
      <c r="J45" s="79"/>
      <c r="K45" s="79"/>
      <c r="L45" s="79"/>
      <c r="M45" s="79"/>
      <c r="N45" s="79"/>
      <c r="O45" s="79"/>
      <c r="P45" s="79"/>
      <c r="Q45" s="79"/>
      <c r="R45" s="79"/>
      <c r="S45" s="79"/>
      <c r="T45" s="79"/>
      <c r="U45" s="81"/>
    </row>
    <row r="46" spans="1:21" ht="53.4" customHeight="1" x14ac:dyDescent="0.3">
      <c r="A46" s="21"/>
      <c r="B46" s="8"/>
      <c r="C46" s="20" t="s">
        <v>86</v>
      </c>
      <c r="D46" s="22" t="s">
        <v>94</v>
      </c>
      <c r="E46" s="20" t="s">
        <v>74</v>
      </c>
      <c r="F46" s="20" t="s">
        <v>52</v>
      </c>
      <c r="G46" s="20" t="s">
        <v>52</v>
      </c>
      <c r="H46" s="20" t="s">
        <v>294</v>
      </c>
      <c r="I46" s="77"/>
      <c r="J46" s="73"/>
      <c r="K46" s="73"/>
      <c r="L46" s="73"/>
      <c r="M46" s="73"/>
      <c r="N46" s="73"/>
      <c r="O46" s="73"/>
      <c r="P46" s="73"/>
      <c r="Q46" s="73"/>
      <c r="R46" s="73"/>
      <c r="S46" s="73"/>
      <c r="T46" s="73"/>
      <c r="U46" s="82"/>
    </row>
    <row r="47" spans="1:21" ht="43.2" customHeight="1" x14ac:dyDescent="0.3">
      <c r="A47" s="20" t="s">
        <v>72</v>
      </c>
      <c r="B47" s="19" t="s">
        <v>73</v>
      </c>
      <c r="C47" s="20" t="s">
        <v>83</v>
      </c>
      <c r="D47" s="22" t="s">
        <v>77</v>
      </c>
      <c r="E47" s="20" t="s">
        <v>74</v>
      </c>
      <c r="F47" s="20" t="s">
        <v>52</v>
      </c>
      <c r="G47" s="20" t="s">
        <v>52</v>
      </c>
      <c r="H47" s="20" t="s">
        <v>291</v>
      </c>
      <c r="I47" s="76">
        <v>32486230.510000002</v>
      </c>
      <c r="J47" s="76">
        <v>16213115.25</v>
      </c>
      <c r="K47" s="72">
        <v>0</v>
      </c>
      <c r="L47" s="72">
        <v>16273115.26</v>
      </c>
      <c r="M47" s="72">
        <v>7146360.7400000002</v>
      </c>
      <c r="N47" s="72">
        <v>2705248.07</v>
      </c>
      <c r="O47" s="72">
        <v>0</v>
      </c>
      <c r="P47" s="72">
        <v>4441112.67</v>
      </c>
      <c r="Q47" s="72">
        <v>0</v>
      </c>
      <c r="R47" s="72">
        <v>0</v>
      </c>
      <c r="S47" s="72">
        <v>0</v>
      </c>
      <c r="T47" s="72">
        <v>0</v>
      </c>
      <c r="U47" s="80"/>
    </row>
    <row r="48" spans="1:21" ht="64.8" customHeight="1" x14ac:dyDescent="0.3">
      <c r="A48" s="21"/>
      <c r="B48" s="8"/>
      <c r="C48" s="20" t="s">
        <v>84</v>
      </c>
      <c r="D48" s="22" t="s">
        <v>78</v>
      </c>
      <c r="E48" s="20" t="s">
        <v>75</v>
      </c>
      <c r="F48" s="20" t="s">
        <v>76</v>
      </c>
      <c r="G48" s="20" t="s">
        <v>76</v>
      </c>
      <c r="H48" s="20" t="s">
        <v>292</v>
      </c>
      <c r="I48" s="78"/>
      <c r="J48" s="78"/>
      <c r="K48" s="79"/>
      <c r="L48" s="79"/>
      <c r="M48" s="79"/>
      <c r="N48" s="79"/>
      <c r="O48" s="79"/>
      <c r="P48" s="79"/>
      <c r="Q48" s="79"/>
      <c r="R48" s="79"/>
      <c r="S48" s="79"/>
      <c r="T48" s="79"/>
      <c r="U48" s="81"/>
    </row>
    <row r="49" spans="1:21" ht="51.6" customHeight="1" x14ac:dyDescent="0.3">
      <c r="A49" s="21"/>
      <c r="B49" s="8"/>
      <c r="C49" s="20" t="s">
        <v>85</v>
      </c>
      <c r="D49" s="22" t="s">
        <v>79</v>
      </c>
      <c r="E49" s="20" t="s">
        <v>74</v>
      </c>
      <c r="F49" s="20" t="s">
        <v>52</v>
      </c>
      <c r="G49" s="20" t="s">
        <v>52</v>
      </c>
      <c r="H49" s="20" t="s">
        <v>293</v>
      </c>
      <c r="I49" s="78"/>
      <c r="J49" s="78"/>
      <c r="K49" s="79"/>
      <c r="L49" s="79"/>
      <c r="M49" s="79"/>
      <c r="N49" s="79"/>
      <c r="O49" s="79"/>
      <c r="P49" s="79"/>
      <c r="Q49" s="79"/>
      <c r="R49" s="79"/>
      <c r="S49" s="79"/>
      <c r="T49" s="79"/>
      <c r="U49" s="81"/>
    </row>
    <row r="50" spans="1:21" ht="53.4" customHeight="1" x14ac:dyDescent="0.3">
      <c r="A50" s="21"/>
      <c r="B50" s="8"/>
      <c r="C50" s="20" t="s">
        <v>86</v>
      </c>
      <c r="D50" s="22" t="s">
        <v>80</v>
      </c>
      <c r="E50" s="20" t="s">
        <v>74</v>
      </c>
      <c r="F50" s="20" t="s">
        <v>52</v>
      </c>
      <c r="G50" s="20" t="s">
        <v>52</v>
      </c>
      <c r="H50" s="20" t="s">
        <v>294</v>
      </c>
      <c r="I50" s="78"/>
      <c r="J50" s="78"/>
      <c r="K50" s="79"/>
      <c r="L50" s="79"/>
      <c r="M50" s="79"/>
      <c r="N50" s="79"/>
      <c r="O50" s="79"/>
      <c r="P50" s="79"/>
      <c r="Q50" s="79"/>
      <c r="R50" s="79"/>
      <c r="S50" s="79"/>
      <c r="T50" s="79"/>
      <c r="U50" s="81"/>
    </row>
    <row r="51" spans="1:21" ht="42.6" customHeight="1" x14ac:dyDescent="0.3">
      <c r="A51" s="21"/>
      <c r="B51" s="8"/>
      <c r="C51" s="20" t="s">
        <v>87</v>
      </c>
      <c r="D51" s="22" t="s">
        <v>81</v>
      </c>
      <c r="E51" s="20" t="s">
        <v>74</v>
      </c>
      <c r="F51" s="20" t="s">
        <v>52</v>
      </c>
      <c r="G51" s="20" t="s">
        <v>52</v>
      </c>
      <c r="H51" s="20" t="s">
        <v>295</v>
      </c>
      <c r="I51" s="78"/>
      <c r="J51" s="78"/>
      <c r="K51" s="79"/>
      <c r="L51" s="79"/>
      <c r="M51" s="79"/>
      <c r="N51" s="79"/>
      <c r="O51" s="79"/>
      <c r="P51" s="79"/>
      <c r="Q51" s="79"/>
      <c r="R51" s="79"/>
      <c r="S51" s="79"/>
      <c r="T51" s="79"/>
      <c r="U51" s="81"/>
    </row>
    <row r="52" spans="1:21" ht="36" x14ac:dyDescent="0.3">
      <c r="A52" s="20"/>
      <c r="B52" s="7"/>
      <c r="C52" s="20" t="s">
        <v>89</v>
      </c>
      <c r="D52" s="22" t="s">
        <v>88</v>
      </c>
      <c r="E52" s="20" t="s">
        <v>74</v>
      </c>
      <c r="F52" s="20" t="s">
        <v>52</v>
      </c>
      <c r="G52" s="20" t="s">
        <v>52</v>
      </c>
      <c r="H52" s="20" t="s">
        <v>296</v>
      </c>
      <c r="I52" s="78"/>
      <c r="J52" s="78"/>
      <c r="K52" s="79"/>
      <c r="L52" s="79"/>
      <c r="M52" s="79"/>
      <c r="N52" s="79"/>
      <c r="O52" s="79"/>
      <c r="P52" s="79"/>
      <c r="Q52" s="79"/>
      <c r="R52" s="79"/>
      <c r="S52" s="79"/>
      <c r="T52" s="79"/>
      <c r="U52" s="81"/>
    </row>
    <row r="53" spans="1:21" ht="48" x14ac:dyDescent="0.3">
      <c r="A53" s="20"/>
      <c r="B53" s="7"/>
      <c r="C53" s="66" t="s">
        <v>98</v>
      </c>
      <c r="D53" s="22" t="s">
        <v>90</v>
      </c>
      <c r="E53" s="20" t="s">
        <v>74</v>
      </c>
      <c r="F53" s="20" t="s">
        <v>52</v>
      </c>
      <c r="G53" s="20" t="s">
        <v>52</v>
      </c>
      <c r="H53" s="20" t="s">
        <v>297</v>
      </c>
      <c r="I53" s="78"/>
      <c r="J53" s="78"/>
      <c r="K53" s="79"/>
      <c r="L53" s="79"/>
      <c r="M53" s="79"/>
      <c r="N53" s="79"/>
      <c r="O53" s="79"/>
      <c r="P53" s="79"/>
      <c r="Q53" s="79"/>
      <c r="R53" s="79"/>
      <c r="S53" s="79"/>
      <c r="T53" s="79"/>
      <c r="U53" s="81"/>
    </row>
    <row r="54" spans="1:21" ht="39" customHeight="1" x14ac:dyDescent="0.3">
      <c r="A54" s="20"/>
      <c r="B54" s="7"/>
      <c r="C54" s="20" t="s">
        <v>99</v>
      </c>
      <c r="D54" s="22" t="s">
        <v>95</v>
      </c>
      <c r="E54" s="20" t="s">
        <v>74</v>
      </c>
      <c r="F54" s="20" t="s">
        <v>52</v>
      </c>
      <c r="G54" s="20" t="s">
        <v>52</v>
      </c>
      <c r="H54" s="20" t="s">
        <v>298</v>
      </c>
      <c r="I54" s="78"/>
      <c r="J54" s="78"/>
      <c r="K54" s="79"/>
      <c r="L54" s="79"/>
      <c r="M54" s="79"/>
      <c r="N54" s="79"/>
      <c r="O54" s="79"/>
      <c r="P54" s="79"/>
      <c r="Q54" s="79"/>
      <c r="R54" s="79"/>
      <c r="S54" s="79"/>
      <c r="T54" s="79"/>
      <c r="U54" s="81"/>
    </row>
    <row r="55" spans="1:21" ht="39" customHeight="1" x14ac:dyDescent="0.3">
      <c r="A55" s="20"/>
      <c r="B55" s="7"/>
      <c r="C55" s="20" t="s">
        <v>100</v>
      </c>
      <c r="D55" s="22" t="s">
        <v>96</v>
      </c>
      <c r="E55" s="20" t="s">
        <v>74</v>
      </c>
      <c r="F55" s="20" t="s">
        <v>52</v>
      </c>
      <c r="G55" s="20" t="s">
        <v>52</v>
      </c>
      <c r="H55" s="20" t="s">
        <v>299</v>
      </c>
      <c r="I55" s="78"/>
      <c r="J55" s="78"/>
      <c r="K55" s="79"/>
      <c r="L55" s="79"/>
      <c r="M55" s="79"/>
      <c r="N55" s="79"/>
      <c r="O55" s="79"/>
      <c r="P55" s="79"/>
      <c r="Q55" s="79"/>
      <c r="R55" s="79"/>
      <c r="S55" s="79"/>
      <c r="T55" s="79"/>
      <c r="U55" s="81"/>
    </row>
    <row r="56" spans="1:21" ht="31.8" customHeight="1" x14ac:dyDescent="0.3">
      <c r="A56" s="20"/>
      <c r="B56" s="7"/>
      <c r="C56" s="20" t="s">
        <v>101</v>
      </c>
      <c r="D56" s="22" t="s">
        <v>97</v>
      </c>
      <c r="E56" s="20" t="s">
        <v>74</v>
      </c>
      <c r="F56" s="20" t="s">
        <v>52</v>
      </c>
      <c r="G56" s="20" t="s">
        <v>52</v>
      </c>
      <c r="H56" s="20" t="s">
        <v>300</v>
      </c>
      <c r="I56" s="77"/>
      <c r="J56" s="77"/>
      <c r="K56" s="73"/>
      <c r="L56" s="73"/>
      <c r="M56" s="73"/>
      <c r="N56" s="73"/>
      <c r="O56" s="73"/>
      <c r="P56" s="73"/>
      <c r="Q56" s="73"/>
      <c r="R56" s="73"/>
      <c r="S56" s="73"/>
      <c r="T56" s="73"/>
      <c r="U56" s="82"/>
    </row>
    <row r="57" spans="1:21" ht="41.4" customHeight="1" x14ac:dyDescent="0.3">
      <c r="A57" s="20" t="s">
        <v>102</v>
      </c>
      <c r="B57" s="19" t="s">
        <v>103</v>
      </c>
      <c r="C57" s="20" t="s">
        <v>87</v>
      </c>
      <c r="D57" s="22" t="s">
        <v>81</v>
      </c>
      <c r="E57" s="20" t="s">
        <v>74</v>
      </c>
      <c r="F57" s="20" t="s">
        <v>52</v>
      </c>
      <c r="G57" s="20" t="s">
        <v>52</v>
      </c>
      <c r="H57" s="20" t="s">
        <v>295</v>
      </c>
      <c r="I57" s="67">
        <f>SUM(I58)</f>
        <v>0</v>
      </c>
      <c r="J57" s="67">
        <f t="shared" ref="J57:T57" si="11">SUM(J58)</f>
        <v>0</v>
      </c>
      <c r="K57" s="67">
        <f t="shared" si="11"/>
        <v>0</v>
      </c>
      <c r="L57" s="67">
        <f t="shared" si="11"/>
        <v>0</v>
      </c>
      <c r="M57" s="67">
        <f t="shared" si="11"/>
        <v>0</v>
      </c>
      <c r="N57" s="67">
        <f t="shared" si="11"/>
        <v>0</v>
      </c>
      <c r="O57" s="67">
        <f t="shared" si="11"/>
        <v>0</v>
      </c>
      <c r="P57" s="67">
        <f t="shared" si="11"/>
        <v>0</v>
      </c>
      <c r="Q57" s="67">
        <f t="shared" si="11"/>
        <v>0</v>
      </c>
      <c r="R57" s="67">
        <f t="shared" si="11"/>
        <v>0</v>
      </c>
      <c r="S57" s="67">
        <f t="shared" si="11"/>
        <v>0</v>
      </c>
      <c r="T57" s="67">
        <f t="shared" si="11"/>
        <v>0</v>
      </c>
      <c r="U57" s="39"/>
    </row>
    <row r="58" spans="1:21" ht="43.2" customHeight="1" x14ac:dyDescent="0.3">
      <c r="A58" s="31"/>
      <c r="B58" s="32" t="s">
        <v>73</v>
      </c>
      <c r="C58" s="33" t="s">
        <v>83</v>
      </c>
      <c r="D58" s="34" t="s">
        <v>77</v>
      </c>
      <c r="E58" s="33" t="s">
        <v>74</v>
      </c>
      <c r="F58" s="33" t="s">
        <v>52</v>
      </c>
      <c r="G58" s="33" t="s">
        <v>52</v>
      </c>
      <c r="H58" s="33" t="s">
        <v>291</v>
      </c>
      <c r="I58" s="109">
        <v>0</v>
      </c>
      <c r="J58" s="109">
        <v>0</v>
      </c>
      <c r="K58" s="109">
        <v>0</v>
      </c>
      <c r="L58" s="109">
        <v>0</v>
      </c>
      <c r="M58" s="109">
        <v>0</v>
      </c>
      <c r="N58" s="109">
        <v>0</v>
      </c>
      <c r="O58" s="109">
        <v>0</v>
      </c>
      <c r="P58" s="109">
        <v>0</v>
      </c>
      <c r="Q58" s="109">
        <v>0</v>
      </c>
      <c r="R58" s="109">
        <v>0</v>
      </c>
      <c r="S58" s="109">
        <v>0</v>
      </c>
      <c r="T58" s="109">
        <v>0</v>
      </c>
      <c r="U58" s="114" t="s">
        <v>244</v>
      </c>
    </row>
    <row r="59" spans="1:21" ht="51.6" customHeight="1" x14ac:dyDescent="0.3">
      <c r="A59" s="35"/>
      <c r="B59" s="36"/>
      <c r="C59" s="33" t="s">
        <v>85</v>
      </c>
      <c r="D59" s="34" t="s">
        <v>79</v>
      </c>
      <c r="E59" s="33" t="s">
        <v>74</v>
      </c>
      <c r="F59" s="33" t="s">
        <v>52</v>
      </c>
      <c r="G59" s="33" t="s">
        <v>52</v>
      </c>
      <c r="H59" s="33" t="s">
        <v>293</v>
      </c>
      <c r="I59" s="110"/>
      <c r="J59" s="110"/>
      <c r="K59" s="110"/>
      <c r="L59" s="110"/>
      <c r="M59" s="110"/>
      <c r="N59" s="110"/>
      <c r="O59" s="110"/>
      <c r="P59" s="110"/>
      <c r="Q59" s="110"/>
      <c r="R59" s="110"/>
      <c r="S59" s="110"/>
      <c r="T59" s="110"/>
      <c r="U59" s="115"/>
    </row>
    <row r="60" spans="1:21" ht="42.6" customHeight="1" x14ac:dyDescent="0.3">
      <c r="A60" s="35"/>
      <c r="B60" s="36"/>
      <c r="C60" s="33" t="s">
        <v>87</v>
      </c>
      <c r="D60" s="34" t="s">
        <v>81</v>
      </c>
      <c r="E60" s="33" t="s">
        <v>74</v>
      </c>
      <c r="F60" s="33" t="s">
        <v>52</v>
      </c>
      <c r="G60" s="33" t="s">
        <v>52</v>
      </c>
      <c r="H60" s="33" t="s">
        <v>295</v>
      </c>
      <c r="I60" s="110"/>
      <c r="J60" s="110"/>
      <c r="K60" s="110"/>
      <c r="L60" s="110"/>
      <c r="M60" s="110"/>
      <c r="N60" s="110"/>
      <c r="O60" s="110"/>
      <c r="P60" s="110"/>
      <c r="Q60" s="110"/>
      <c r="R60" s="110"/>
      <c r="S60" s="110"/>
      <c r="T60" s="110"/>
      <c r="U60" s="115"/>
    </row>
    <row r="61" spans="1:21" ht="37.799999999999997" customHeight="1" x14ac:dyDescent="0.3">
      <c r="A61" s="37"/>
      <c r="B61" s="38"/>
      <c r="C61" s="33" t="s">
        <v>89</v>
      </c>
      <c r="D61" s="34" t="s">
        <v>88</v>
      </c>
      <c r="E61" s="33" t="s">
        <v>74</v>
      </c>
      <c r="F61" s="33" t="s">
        <v>52</v>
      </c>
      <c r="G61" s="33" t="s">
        <v>52</v>
      </c>
      <c r="H61" s="33" t="s">
        <v>296</v>
      </c>
      <c r="I61" s="110"/>
      <c r="J61" s="110"/>
      <c r="K61" s="110"/>
      <c r="L61" s="110"/>
      <c r="M61" s="110"/>
      <c r="N61" s="110"/>
      <c r="O61" s="110"/>
      <c r="P61" s="110"/>
      <c r="Q61" s="110"/>
      <c r="R61" s="110"/>
      <c r="S61" s="110"/>
      <c r="T61" s="110"/>
      <c r="U61" s="115"/>
    </row>
    <row r="62" spans="1:21" ht="39" customHeight="1" x14ac:dyDescent="0.3">
      <c r="A62" s="37"/>
      <c r="B62" s="38"/>
      <c r="C62" s="33" t="s">
        <v>99</v>
      </c>
      <c r="D62" s="34" t="s">
        <v>95</v>
      </c>
      <c r="E62" s="33" t="s">
        <v>74</v>
      </c>
      <c r="F62" s="33" t="s">
        <v>52</v>
      </c>
      <c r="G62" s="33" t="s">
        <v>52</v>
      </c>
      <c r="H62" s="33" t="s">
        <v>298</v>
      </c>
      <c r="I62" s="110"/>
      <c r="J62" s="110"/>
      <c r="K62" s="110"/>
      <c r="L62" s="110"/>
      <c r="M62" s="110"/>
      <c r="N62" s="110"/>
      <c r="O62" s="110"/>
      <c r="P62" s="110"/>
      <c r="Q62" s="110"/>
      <c r="R62" s="110"/>
      <c r="S62" s="110"/>
      <c r="T62" s="110"/>
      <c r="U62" s="115"/>
    </row>
    <row r="63" spans="1:21" ht="37.200000000000003" customHeight="1" x14ac:dyDescent="0.3">
      <c r="A63" s="21" t="s">
        <v>104</v>
      </c>
      <c r="B63" s="18" t="s">
        <v>105</v>
      </c>
      <c r="C63" s="7"/>
      <c r="D63" s="19" t="s">
        <v>106</v>
      </c>
      <c r="E63" s="51" t="s">
        <v>111</v>
      </c>
      <c r="F63" s="55" t="s">
        <v>359</v>
      </c>
      <c r="G63" s="51" t="s">
        <v>112</v>
      </c>
      <c r="H63" s="51" t="s">
        <v>113</v>
      </c>
      <c r="I63" s="100">
        <f t="shared" ref="I63:T63" si="12">SUM(I68,I77,I80)</f>
        <v>75442788.069999993</v>
      </c>
      <c r="J63" s="100">
        <f t="shared" si="12"/>
        <v>37495394.030000001</v>
      </c>
      <c r="K63" s="100">
        <f t="shared" si="12"/>
        <v>0</v>
      </c>
      <c r="L63" s="100">
        <f t="shared" si="12"/>
        <v>37947394.039999999</v>
      </c>
      <c r="M63" s="97">
        <f t="shared" si="12"/>
        <v>1718716.47</v>
      </c>
      <c r="N63" s="97">
        <f t="shared" si="12"/>
        <v>857497.37</v>
      </c>
      <c r="O63" s="97">
        <f t="shared" si="12"/>
        <v>0</v>
      </c>
      <c r="P63" s="97">
        <f t="shared" si="12"/>
        <v>861219.1</v>
      </c>
      <c r="Q63" s="97">
        <f t="shared" si="12"/>
        <v>0</v>
      </c>
      <c r="R63" s="97">
        <f t="shared" si="12"/>
        <v>0</v>
      </c>
      <c r="S63" s="97">
        <f t="shared" si="12"/>
        <v>0</v>
      </c>
      <c r="T63" s="97">
        <f t="shared" si="12"/>
        <v>0</v>
      </c>
      <c r="U63" s="80"/>
    </row>
    <row r="64" spans="1:21" ht="40.799999999999997" customHeight="1" x14ac:dyDescent="0.3">
      <c r="A64" s="21"/>
      <c r="B64" s="18"/>
      <c r="C64" s="7"/>
      <c r="D64" s="19" t="s">
        <v>107</v>
      </c>
      <c r="E64" s="51" t="s">
        <v>114</v>
      </c>
      <c r="F64" s="55" t="s">
        <v>360</v>
      </c>
      <c r="G64" s="51" t="s">
        <v>115</v>
      </c>
      <c r="H64" s="51" t="s">
        <v>116</v>
      </c>
      <c r="I64" s="101"/>
      <c r="J64" s="101"/>
      <c r="K64" s="101"/>
      <c r="L64" s="101"/>
      <c r="M64" s="99"/>
      <c r="N64" s="99"/>
      <c r="O64" s="99"/>
      <c r="P64" s="99"/>
      <c r="Q64" s="99"/>
      <c r="R64" s="99"/>
      <c r="S64" s="99"/>
      <c r="T64" s="99"/>
      <c r="U64" s="81"/>
    </row>
    <row r="65" spans="1:21" ht="61.8" customHeight="1" x14ac:dyDescent="0.3">
      <c r="A65" s="21"/>
      <c r="B65" s="18"/>
      <c r="C65" s="7"/>
      <c r="D65" s="19" t="s">
        <v>108</v>
      </c>
      <c r="E65" s="51" t="s">
        <v>117</v>
      </c>
      <c r="F65" s="55" t="s">
        <v>361</v>
      </c>
      <c r="G65" s="51" t="s">
        <v>118</v>
      </c>
      <c r="H65" s="51" t="s">
        <v>119</v>
      </c>
      <c r="I65" s="101"/>
      <c r="J65" s="101"/>
      <c r="K65" s="101"/>
      <c r="L65" s="101"/>
      <c r="M65" s="99"/>
      <c r="N65" s="99"/>
      <c r="O65" s="99"/>
      <c r="P65" s="99"/>
      <c r="Q65" s="99"/>
      <c r="R65" s="99"/>
      <c r="S65" s="99"/>
      <c r="T65" s="99"/>
      <c r="U65" s="81"/>
    </row>
    <row r="66" spans="1:21" ht="54" customHeight="1" x14ac:dyDescent="0.3">
      <c r="A66" s="21"/>
      <c r="B66" s="18"/>
      <c r="C66" s="7"/>
      <c r="D66" s="19" t="s">
        <v>109</v>
      </c>
      <c r="E66" s="51" t="s">
        <v>120</v>
      </c>
      <c r="F66" s="55" t="s">
        <v>362</v>
      </c>
      <c r="G66" s="51" t="s">
        <v>121</v>
      </c>
      <c r="H66" s="51" t="s">
        <v>122</v>
      </c>
      <c r="I66" s="101"/>
      <c r="J66" s="101"/>
      <c r="K66" s="101"/>
      <c r="L66" s="101"/>
      <c r="M66" s="99"/>
      <c r="N66" s="99"/>
      <c r="O66" s="99"/>
      <c r="P66" s="99"/>
      <c r="Q66" s="99"/>
      <c r="R66" s="99"/>
      <c r="S66" s="99"/>
      <c r="T66" s="99"/>
      <c r="U66" s="81"/>
    </row>
    <row r="67" spans="1:21" ht="42" customHeight="1" x14ac:dyDescent="0.3">
      <c r="A67" s="21"/>
      <c r="B67" s="18"/>
      <c r="C67" s="7"/>
      <c r="D67" s="19" t="s">
        <v>110</v>
      </c>
      <c r="E67" s="51" t="s">
        <v>123</v>
      </c>
      <c r="F67" s="55" t="s">
        <v>363</v>
      </c>
      <c r="G67" s="51" t="s">
        <v>124</v>
      </c>
      <c r="H67" s="51" t="s">
        <v>67</v>
      </c>
      <c r="I67" s="102"/>
      <c r="J67" s="102"/>
      <c r="K67" s="102"/>
      <c r="L67" s="102"/>
      <c r="M67" s="98"/>
      <c r="N67" s="98"/>
      <c r="O67" s="98"/>
      <c r="P67" s="98"/>
      <c r="Q67" s="98"/>
      <c r="R67" s="98"/>
      <c r="S67" s="98"/>
      <c r="T67" s="98"/>
      <c r="U67" s="82"/>
    </row>
    <row r="68" spans="1:21" ht="51.6" customHeight="1" x14ac:dyDescent="0.3">
      <c r="A68" s="20" t="s">
        <v>125</v>
      </c>
      <c r="B68" s="22" t="s">
        <v>126</v>
      </c>
      <c r="C68" s="20" t="s">
        <v>134</v>
      </c>
      <c r="D68" s="19" t="s">
        <v>131</v>
      </c>
      <c r="E68" s="20" t="s">
        <v>74</v>
      </c>
      <c r="F68" s="20" t="s">
        <v>52</v>
      </c>
      <c r="G68" s="20" t="s">
        <v>52</v>
      </c>
      <c r="H68" s="20" t="s">
        <v>301</v>
      </c>
      <c r="I68" s="76">
        <f>SUM(I71)</f>
        <v>38909797</v>
      </c>
      <c r="J68" s="72">
        <f t="shared" ref="J68:L68" si="13">SUM(J71)</f>
        <v>19454898.5</v>
      </c>
      <c r="K68" s="72">
        <f t="shared" si="13"/>
        <v>0</v>
      </c>
      <c r="L68" s="72">
        <f t="shared" si="13"/>
        <v>19454898.5</v>
      </c>
      <c r="M68" s="72">
        <f>SUM(M71)</f>
        <v>0</v>
      </c>
      <c r="N68" s="72">
        <f t="shared" ref="N68:P68" si="14">SUM(N71)</f>
        <v>0</v>
      </c>
      <c r="O68" s="72">
        <f t="shared" si="14"/>
        <v>0</v>
      </c>
      <c r="P68" s="72">
        <f t="shared" si="14"/>
        <v>0</v>
      </c>
      <c r="Q68" s="72">
        <f>SUM(Q71)</f>
        <v>0</v>
      </c>
      <c r="R68" s="72">
        <f t="shared" ref="R68:T68" si="15">SUM(R71)</f>
        <v>0</v>
      </c>
      <c r="S68" s="72">
        <f t="shared" si="15"/>
        <v>0</v>
      </c>
      <c r="T68" s="72">
        <f t="shared" si="15"/>
        <v>0</v>
      </c>
      <c r="U68" s="80"/>
    </row>
    <row r="69" spans="1:21" ht="64.2" customHeight="1" x14ac:dyDescent="0.3">
      <c r="A69" s="21"/>
      <c r="B69" s="8"/>
      <c r="C69" s="20" t="s">
        <v>135</v>
      </c>
      <c r="D69" s="19" t="s">
        <v>132</v>
      </c>
      <c r="E69" s="20" t="s">
        <v>74</v>
      </c>
      <c r="F69" s="20" t="s">
        <v>52</v>
      </c>
      <c r="G69" s="20" t="s">
        <v>52</v>
      </c>
      <c r="H69" s="20" t="s">
        <v>127</v>
      </c>
      <c r="I69" s="78"/>
      <c r="J69" s="79"/>
      <c r="K69" s="79"/>
      <c r="L69" s="79"/>
      <c r="M69" s="79"/>
      <c r="N69" s="79"/>
      <c r="O69" s="79"/>
      <c r="P69" s="79"/>
      <c r="Q69" s="79"/>
      <c r="R69" s="79"/>
      <c r="S69" s="79"/>
      <c r="T69" s="79"/>
      <c r="U69" s="81"/>
    </row>
    <row r="70" spans="1:21" ht="48" x14ac:dyDescent="0.3">
      <c r="A70" s="21"/>
      <c r="B70" s="8"/>
      <c r="C70" s="20" t="s">
        <v>136</v>
      </c>
      <c r="D70" s="19" t="s">
        <v>133</v>
      </c>
      <c r="E70" s="20" t="s">
        <v>74</v>
      </c>
      <c r="F70" s="20" t="s">
        <v>52</v>
      </c>
      <c r="G70" s="20" t="s">
        <v>52</v>
      </c>
      <c r="H70" s="20" t="s">
        <v>128</v>
      </c>
      <c r="I70" s="77"/>
      <c r="J70" s="73"/>
      <c r="K70" s="73"/>
      <c r="L70" s="73"/>
      <c r="M70" s="73"/>
      <c r="N70" s="73"/>
      <c r="O70" s="73"/>
      <c r="P70" s="73"/>
      <c r="Q70" s="73"/>
      <c r="R70" s="73"/>
      <c r="S70" s="73"/>
      <c r="T70" s="73"/>
      <c r="U70" s="82"/>
    </row>
    <row r="71" spans="1:21" ht="52.2" customHeight="1" x14ac:dyDescent="0.3">
      <c r="A71" s="20" t="s">
        <v>130</v>
      </c>
      <c r="B71" s="22" t="s">
        <v>129</v>
      </c>
      <c r="C71" s="20" t="s">
        <v>134</v>
      </c>
      <c r="D71" s="19" t="s">
        <v>131</v>
      </c>
      <c r="E71" s="20" t="s">
        <v>74</v>
      </c>
      <c r="F71" s="20" t="s">
        <v>52</v>
      </c>
      <c r="G71" s="20" t="s">
        <v>52</v>
      </c>
      <c r="H71" s="20" t="s">
        <v>301</v>
      </c>
      <c r="I71" s="76">
        <v>38909797</v>
      </c>
      <c r="J71" s="76">
        <v>19454898.5</v>
      </c>
      <c r="K71" s="72">
        <v>0</v>
      </c>
      <c r="L71" s="76">
        <v>19454898.5</v>
      </c>
      <c r="M71" s="72">
        <v>0</v>
      </c>
      <c r="N71" s="72">
        <v>0</v>
      </c>
      <c r="O71" s="72">
        <v>0</v>
      </c>
      <c r="P71" s="72">
        <v>0</v>
      </c>
      <c r="Q71" s="72">
        <v>0</v>
      </c>
      <c r="R71" s="72">
        <v>0</v>
      </c>
      <c r="S71" s="72">
        <v>0</v>
      </c>
      <c r="T71" s="72">
        <v>0</v>
      </c>
      <c r="U71" s="80"/>
    </row>
    <row r="72" spans="1:21" ht="60.6" customHeight="1" x14ac:dyDescent="0.3">
      <c r="A72" s="21"/>
      <c r="B72" s="8"/>
      <c r="C72" s="20" t="s">
        <v>135</v>
      </c>
      <c r="D72" s="19" t="s">
        <v>132</v>
      </c>
      <c r="E72" s="20" t="s">
        <v>74</v>
      </c>
      <c r="F72" s="20" t="s">
        <v>52</v>
      </c>
      <c r="G72" s="20" t="s">
        <v>52</v>
      </c>
      <c r="H72" s="20" t="s">
        <v>127</v>
      </c>
      <c r="I72" s="78"/>
      <c r="J72" s="78"/>
      <c r="K72" s="79"/>
      <c r="L72" s="78"/>
      <c r="M72" s="79"/>
      <c r="N72" s="79"/>
      <c r="O72" s="79"/>
      <c r="P72" s="79"/>
      <c r="Q72" s="79"/>
      <c r="R72" s="79"/>
      <c r="S72" s="79"/>
      <c r="T72" s="79"/>
      <c r="U72" s="81"/>
    </row>
    <row r="73" spans="1:21" ht="48" x14ac:dyDescent="0.3">
      <c r="A73" s="21"/>
      <c r="B73" s="8"/>
      <c r="C73" s="20" t="s">
        <v>136</v>
      </c>
      <c r="D73" s="19" t="s">
        <v>133</v>
      </c>
      <c r="E73" s="20" t="s">
        <v>74</v>
      </c>
      <c r="F73" s="20" t="s">
        <v>52</v>
      </c>
      <c r="G73" s="20" t="s">
        <v>52</v>
      </c>
      <c r="H73" s="20" t="s">
        <v>128</v>
      </c>
      <c r="I73" s="78"/>
      <c r="J73" s="78"/>
      <c r="K73" s="79"/>
      <c r="L73" s="78"/>
      <c r="M73" s="79"/>
      <c r="N73" s="79"/>
      <c r="O73" s="79"/>
      <c r="P73" s="79"/>
      <c r="Q73" s="79"/>
      <c r="R73" s="79"/>
      <c r="S73" s="79"/>
      <c r="T73" s="79"/>
      <c r="U73" s="81"/>
    </row>
    <row r="74" spans="1:21" ht="51.6" customHeight="1" x14ac:dyDescent="0.3">
      <c r="A74" s="21"/>
      <c r="B74" s="8"/>
      <c r="C74" s="20" t="s">
        <v>137</v>
      </c>
      <c r="D74" s="19" t="s">
        <v>141</v>
      </c>
      <c r="E74" s="20" t="s">
        <v>74</v>
      </c>
      <c r="F74" s="20" t="s">
        <v>52</v>
      </c>
      <c r="G74" s="20" t="s">
        <v>52</v>
      </c>
      <c r="H74" s="20" t="s">
        <v>302</v>
      </c>
      <c r="I74" s="78"/>
      <c r="J74" s="78"/>
      <c r="K74" s="79"/>
      <c r="L74" s="78"/>
      <c r="M74" s="79"/>
      <c r="N74" s="79"/>
      <c r="O74" s="79"/>
      <c r="P74" s="79"/>
      <c r="Q74" s="79"/>
      <c r="R74" s="79"/>
      <c r="S74" s="79"/>
      <c r="T74" s="79"/>
      <c r="U74" s="81"/>
    </row>
    <row r="75" spans="1:21" ht="53.4" customHeight="1" x14ac:dyDescent="0.3">
      <c r="A75" s="21"/>
      <c r="B75" s="8"/>
      <c r="C75" s="20" t="s">
        <v>138</v>
      </c>
      <c r="D75" s="19" t="s">
        <v>142</v>
      </c>
      <c r="E75" s="20" t="s">
        <v>74</v>
      </c>
      <c r="F75" s="20" t="s">
        <v>52</v>
      </c>
      <c r="G75" s="20" t="s">
        <v>52</v>
      </c>
      <c r="H75" s="20" t="s">
        <v>140</v>
      </c>
      <c r="I75" s="78"/>
      <c r="J75" s="78"/>
      <c r="K75" s="79"/>
      <c r="L75" s="78"/>
      <c r="M75" s="79"/>
      <c r="N75" s="79"/>
      <c r="O75" s="79"/>
      <c r="P75" s="79"/>
      <c r="Q75" s="79"/>
      <c r="R75" s="79"/>
      <c r="S75" s="79"/>
      <c r="T75" s="79"/>
      <c r="U75" s="81"/>
    </row>
    <row r="76" spans="1:21" ht="49.8" customHeight="1" x14ac:dyDescent="0.3">
      <c r="A76" s="21"/>
      <c r="B76" s="8"/>
      <c r="C76" s="19" t="s">
        <v>139</v>
      </c>
      <c r="D76" s="22" t="s">
        <v>143</v>
      </c>
      <c r="E76" s="20" t="s">
        <v>74</v>
      </c>
      <c r="F76" s="20" t="s">
        <v>52</v>
      </c>
      <c r="G76" s="20" t="s">
        <v>52</v>
      </c>
      <c r="H76" s="20" t="s">
        <v>128</v>
      </c>
      <c r="I76" s="77"/>
      <c r="J76" s="77"/>
      <c r="K76" s="73"/>
      <c r="L76" s="77"/>
      <c r="M76" s="73"/>
      <c r="N76" s="73"/>
      <c r="O76" s="73"/>
      <c r="P76" s="73"/>
      <c r="Q76" s="73"/>
      <c r="R76" s="73"/>
      <c r="S76" s="73"/>
      <c r="T76" s="73"/>
      <c r="U76" s="82"/>
    </row>
    <row r="77" spans="1:21" ht="43.2" customHeight="1" x14ac:dyDescent="0.3">
      <c r="A77" s="20" t="s">
        <v>144</v>
      </c>
      <c r="B77" s="22" t="s">
        <v>145</v>
      </c>
      <c r="C77" s="56" t="s">
        <v>146</v>
      </c>
      <c r="D77" s="22" t="s">
        <v>147</v>
      </c>
      <c r="E77" s="20" t="s">
        <v>74</v>
      </c>
      <c r="F77" s="20" t="s">
        <v>52</v>
      </c>
      <c r="G77" s="20" t="s">
        <v>52</v>
      </c>
      <c r="H77" s="20" t="s">
        <v>303</v>
      </c>
      <c r="I77" s="68">
        <f>SUM(I78)</f>
        <v>16223948</v>
      </c>
      <c r="J77" s="69">
        <f t="shared" ref="J77:T77" si="16">SUM(J78)</f>
        <v>8111974</v>
      </c>
      <c r="K77" s="69">
        <f t="shared" si="16"/>
        <v>0</v>
      </c>
      <c r="L77" s="69">
        <f t="shared" si="16"/>
        <v>8111974</v>
      </c>
      <c r="M77" s="69">
        <f>SUM(M78)</f>
        <v>1575053.25</v>
      </c>
      <c r="N77" s="69">
        <f t="shared" si="16"/>
        <v>787497.37</v>
      </c>
      <c r="O77" s="69">
        <f t="shared" si="16"/>
        <v>0</v>
      </c>
      <c r="P77" s="69">
        <f t="shared" si="16"/>
        <v>787555.88</v>
      </c>
      <c r="Q77" s="69">
        <f>SUM(Q78)</f>
        <v>0</v>
      </c>
      <c r="R77" s="69">
        <f t="shared" si="16"/>
        <v>0</v>
      </c>
      <c r="S77" s="69">
        <f t="shared" si="16"/>
        <v>0</v>
      </c>
      <c r="T77" s="69">
        <f t="shared" si="16"/>
        <v>0</v>
      </c>
      <c r="U77" s="7"/>
    </row>
    <row r="78" spans="1:21" ht="40.799999999999997" customHeight="1" x14ac:dyDescent="0.3">
      <c r="A78" s="20" t="s">
        <v>148</v>
      </c>
      <c r="B78" s="22" t="s">
        <v>149</v>
      </c>
      <c r="C78" s="54" t="s">
        <v>146</v>
      </c>
      <c r="D78" s="22" t="s">
        <v>147</v>
      </c>
      <c r="E78" s="20" t="s">
        <v>74</v>
      </c>
      <c r="F78" s="20" t="s">
        <v>52</v>
      </c>
      <c r="G78" s="20" t="s">
        <v>52</v>
      </c>
      <c r="H78" s="20" t="s">
        <v>303</v>
      </c>
      <c r="I78" s="76">
        <v>16223948</v>
      </c>
      <c r="J78" s="76">
        <v>8111974</v>
      </c>
      <c r="K78" s="72">
        <v>0</v>
      </c>
      <c r="L78" s="72">
        <v>8111974</v>
      </c>
      <c r="M78" s="72">
        <v>1575053.25</v>
      </c>
      <c r="N78" s="72">
        <v>787497.37</v>
      </c>
      <c r="O78" s="72">
        <v>0</v>
      </c>
      <c r="P78" s="72">
        <v>787555.88</v>
      </c>
      <c r="Q78" s="72">
        <v>0</v>
      </c>
      <c r="R78" s="72">
        <v>0</v>
      </c>
      <c r="S78" s="72">
        <v>0</v>
      </c>
      <c r="T78" s="72">
        <v>0</v>
      </c>
      <c r="U78" s="80"/>
    </row>
    <row r="79" spans="1:21" ht="40.799999999999997" customHeight="1" x14ac:dyDescent="0.3">
      <c r="A79" s="20"/>
      <c r="B79" s="8"/>
      <c r="C79" s="22" t="s">
        <v>150</v>
      </c>
      <c r="D79" s="22" t="s">
        <v>151</v>
      </c>
      <c r="E79" s="20" t="s">
        <v>74</v>
      </c>
      <c r="F79" s="20" t="s">
        <v>52</v>
      </c>
      <c r="G79" s="20" t="s">
        <v>52</v>
      </c>
      <c r="H79" s="20" t="s">
        <v>303</v>
      </c>
      <c r="I79" s="77"/>
      <c r="J79" s="77"/>
      <c r="K79" s="73"/>
      <c r="L79" s="73"/>
      <c r="M79" s="73"/>
      <c r="N79" s="73"/>
      <c r="O79" s="73"/>
      <c r="P79" s="73"/>
      <c r="Q79" s="73"/>
      <c r="R79" s="73"/>
      <c r="S79" s="73"/>
      <c r="T79" s="73"/>
      <c r="U79" s="82"/>
    </row>
    <row r="80" spans="1:21" ht="52.8" customHeight="1" x14ac:dyDescent="0.3">
      <c r="A80" s="20" t="s">
        <v>152</v>
      </c>
      <c r="B80" s="22" t="s">
        <v>153</v>
      </c>
      <c r="C80" s="20" t="s">
        <v>161</v>
      </c>
      <c r="D80" s="22" t="s">
        <v>154</v>
      </c>
      <c r="E80" s="20" t="s">
        <v>82</v>
      </c>
      <c r="F80" s="20" t="s">
        <v>52</v>
      </c>
      <c r="G80" s="20" t="s">
        <v>52</v>
      </c>
      <c r="H80" s="20" t="s">
        <v>158</v>
      </c>
      <c r="I80" s="76">
        <f>SUM(I83,I87)</f>
        <v>20309043.07</v>
      </c>
      <c r="J80" s="72">
        <f t="shared" ref="J80:L80" si="17">SUM(J83,J87)</f>
        <v>9928521.5300000012</v>
      </c>
      <c r="K80" s="72">
        <f t="shared" si="17"/>
        <v>0</v>
      </c>
      <c r="L80" s="72">
        <f t="shared" si="17"/>
        <v>10380521.539999999</v>
      </c>
      <c r="M80" s="72">
        <f>SUM(M83,M87)</f>
        <v>143663.22</v>
      </c>
      <c r="N80" s="72">
        <f t="shared" ref="N80:P80" si="18">SUM(N83,N87)</f>
        <v>70000</v>
      </c>
      <c r="O80" s="72">
        <f t="shared" si="18"/>
        <v>0</v>
      </c>
      <c r="P80" s="72">
        <f t="shared" si="18"/>
        <v>73663.22</v>
      </c>
      <c r="Q80" s="72">
        <f>SUM(Q83,Q87)</f>
        <v>0</v>
      </c>
      <c r="R80" s="72">
        <f t="shared" ref="R80:T80" si="19">SUM(R83,R87)</f>
        <v>0</v>
      </c>
      <c r="S80" s="72">
        <f t="shared" si="19"/>
        <v>0</v>
      </c>
      <c r="T80" s="72">
        <f t="shared" si="19"/>
        <v>0</v>
      </c>
      <c r="U80" s="80"/>
    </row>
    <row r="81" spans="1:21" ht="40.200000000000003" customHeight="1" x14ac:dyDescent="0.3">
      <c r="A81" s="21"/>
      <c r="B81" s="8"/>
      <c r="C81" s="20" t="s">
        <v>162</v>
      </c>
      <c r="D81" s="22" t="s">
        <v>155</v>
      </c>
      <c r="E81" s="20" t="s">
        <v>157</v>
      </c>
      <c r="F81" s="20" t="s">
        <v>52</v>
      </c>
      <c r="G81" s="20" t="s">
        <v>52</v>
      </c>
      <c r="H81" s="20" t="s">
        <v>158</v>
      </c>
      <c r="I81" s="78"/>
      <c r="J81" s="79"/>
      <c r="K81" s="79"/>
      <c r="L81" s="79"/>
      <c r="M81" s="79"/>
      <c r="N81" s="79"/>
      <c r="O81" s="79"/>
      <c r="P81" s="79"/>
      <c r="Q81" s="79"/>
      <c r="R81" s="79"/>
      <c r="S81" s="79"/>
      <c r="T81" s="79"/>
      <c r="U81" s="81"/>
    </row>
    <row r="82" spans="1:21" ht="51" customHeight="1" x14ac:dyDescent="0.3">
      <c r="A82" s="21"/>
      <c r="B82" s="8"/>
      <c r="C82" s="22" t="s">
        <v>308</v>
      </c>
      <c r="D82" s="22" t="s">
        <v>156</v>
      </c>
      <c r="E82" s="20" t="s">
        <v>74</v>
      </c>
      <c r="F82" s="20" t="s">
        <v>52</v>
      </c>
      <c r="G82" s="20" t="s">
        <v>52</v>
      </c>
      <c r="H82" s="20" t="s">
        <v>304</v>
      </c>
      <c r="I82" s="77"/>
      <c r="J82" s="73"/>
      <c r="K82" s="73"/>
      <c r="L82" s="73"/>
      <c r="M82" s="73"/>
      <c r="N82" s="73"/>
      <c r="O82" s="73"/>
      <c r="P82" s="73"/>
      <c r="Q82" s="73"/>
      <c r="R82" s="73"/>
      <c r="S82" s="73"/>
      <c r="T82" s="73"/>
      <c r="U82" s="82"/>
    </row>
    <row r="83" spans="1:21" ht="42" customHeight="1" x14ac:dyDescent="0.3">
      <c r="A83" s="20" t="s">
        <v>159</v>
      </c>
      <c r="B83" s="22" t="s">
        <v>160</v>
      </c>
      <c r="C83" s="20" t="s">
        <v>161</v>
      </c>
      <c r="D83" s="22" t="s">
        <v>165</v>
      </c>
      <c r="E83" s="20" t="s">
        <v>82</v>
      </c>
      <c r="F83" s="20" t="s">
        <v>52</v>
      </c>
      <c r="G83" s="20" t="s">
        <v>52</v>
      </c>
      <c r="H83" s="20" t="s">
        <v>158</v>
      </c>
      <c r="I83" s="76">
        <v>5151903.5</v>
      </c>
      <c r="J83" s="76">
        <v>2575951.75</v>
      </c>
      <c r="K83" s="72">
        <v>0</v>
      </c>
      <c r="L83" s="72">
        <v>2575951.75</v>
      </c>
      <c r="M83" s="72">
        <v>143663.22</v>
      </c>
      <c r="N83" s="72">
        <v>70000</v>
      </c>
      <c r="O83" s="72">
        <v>0</v>
      </c>
      <c r="P83" s="72">
        <v>73663.22</v>
      </c>
      <c r="Q83" s="72">
        <v>0</v>
      </c>
      <c r="R83" s="72">
        <v>0</v>
      </c>
      <c r="S83" s="72">
        <v>0</v>
      </c>
      <c r="T83" s="72">
        <v>0</v>
      </c>
      <c r="U83" s="80"/>
    </row>
    <row r="84" spans="1:21" ht="43.8" customHeight="1" x14ac:dyDescent="0.3">
      <c r="A84" s="21"/>
      <c r="B84" s="8"/>
      <c r="C84" s="20" t="s">
        <v>162</v>
      </c>
      <c r="D84" s="22" t="s">
        <v>155</v>
      </c>
      <c r="E84" s="20" t="s">
        <v>157</v>
      </c>
      <c r="F84" s="20" t="s">
        <v>52</v>
      </c>
      <c r="G84" s="20" t="s">
        <v>52</v>
      </c>
      <c r="H84" s="20" t="s">
        <v>158</v>
      </c>
      <c r="I84" s="78"/>
      <c r="J84" s="78"/>
      <c r="K84" s="79"/>
      <c r="L84" s="79"/>
      <c r="M84" s="79"/>
      <c r="N84" s="79"/>
      <c r="O84" s="79"/>
      <c r="P84" s="79"/>
      <c r="Q84" s="79"/>
      <c r="R84" s="79"/>
      <c r="S84" s="79"/>
      <c r="T84" s="79"/>
      <c r="U84" s="81"/>
    </row>
    <row r="85" spans="1:21" ht="40.799999999999997" customHeight="1" x14ac:dyDescent="0.3">
      <c r="A85" s="21"/>
      <c r="B85" s="8"/>
      <c r="C85" s="20" t="s">
        <v>163</v>
      </c>
      <c r="D85" s="22" t="s">
        <v>166</v>
      </c>
      <c r="E85" s="20" t="s">
        <v>157</v>
      </c>
      <c r="F85" s="20" t="s">
        <v>52</v>
      </c>
      <c r="G85" s="20" t="s">
        <v>52</v>
      </c>
      <c r="H85" s="20" t="s">
        <v>306</v>
      </c>
      <c r="I85" s="78"/>
      <c r="J85" s="78"/>
      <c r="K85" s="79"/>
      <c r="L85" s="79"/>
      <c r="M85" s="79"/>
      <c r="N85" s="79"/>
      <c r="O85" s="79"/>
      <c r="P85" s="79"/>
      <c r="Q85" s="79"/>
      <c r="R85" s="79"/>
      <c r="S85" s="79"/>
      <c r="T85" s="79"/>
      <c r="U85" s="81"/>
    </row>
    <row r="86" spans="1:21" ht="51.6" customHeight="1" x14ac:dyDescent="0.3">
      <c r="A86" s="21"/>
      <c r="B86" s="8"/>
      <c r="C86" s="20" t="s">
        <v>164</v>
      </c>
      <c r="D86" s="22" t="s">
        <v>305</v>
      </c>
      <c r="E86" s="20" t="s">
        <v>157</v>
      </c>
      <c r="F86" s="20" t="s">
        <v>52</v>
      </c>
      <c r="G86" s="20" t="s">
        <v>52</v>
      </c>
      <c r="H86" s="20" t="s">
        <v>307</v>
      </c>
      <c r="I86" s="77"/>
      <c r="J86" s="77"/>
      <c r="K86" s="73"/>
      <c r="L86" s="73"/>
      <c r="M86" s="73"/>
      <c r="N86" s="73"/>
      <c r="O86" s="73"/>
      <c r="P86" s="73"/>
      <c r="Q86" s="73"/>
      <c r="R86" s="73"/>
      <c r="S86" s="73"/>
      <c r="T86" s="73"/>
      <c r="U86" s="82"/>
    </row>
    <row r="87" spans="1:21" ht="50.4" customHeight="1" x14ac:dyDescent="0.3">
      <c r="A87" s="20" t="s">
        <v>167</v>
      </c>
      <c r="B87" s="22" t="s">
        <v>168</v>
      </c>
      <c r="C87" s="60" t="s">
        <v>308</v>
      </c>
      <c r="D87" s="60" t="s">
        <v>156</v>
      </c>
      <c r="E87" s="57" t="s">
        <v>74</v>
      </c>
      <c r="F87" s="57" t="s">
        <v>52</v>
      </c>
      <c r="G87" s="57" t="s">
        <v>52</v>
      </c>
      <c r="H87" s="57" t="s">
        <v>304</v>
      </c>
      <c r="I87" s="76">
        <v>15157139.57</v>
      </c>
      <c r="J87" s="72">
        <v>7352569.7800000003</v>
      </c>
      <c r="K87" s="72">
        <v>0</v>
      </c>
      <c r="L87" s="72">
        <v>7804569.79</v>
      </c>
      <c r="M87" s="72">
        <v>0</v>
      </c>
      <c r="N87" s="72">
        <v>0</v>
      </c>
      <c r="O87" s="72">
        <v>0</v>
      </c>
      <c r="P87" s="72">
        <v>0</v>
      </c>
      <c r="Q87" s="72">
        <v>0</v>
      </c>
      <c r="R87" s="72">
        <v>0</v>
      </c>
      <c r="S87" s="72">
        <v>0</v>
      </c>
      <c r="T87" s="72">
        <v>0</v>
      </c>
      <c r="U87" s="74"/>
    </row>
    <row r="88" spans="1:21" ht="42" customHeight="1" x14ac:dyDescent="0.3">
      <c r="A88" s="20"/>
      <c r="B88" s="22"/>
      <c r="C88" s="60" t="s">
        <v>309</v>
      </c>
      <c r="D88" s="60" t="s">
        <v>310</v>
      </c>
      <c r="E88" s="55" t="s">
        <v>74</v>
      </c>
      <c r="F88" s="55" t="s">
        <v>52</v>
      </c>
      <c r="G88" s="55" t="s">
        <v>52</v>
      </c>
      <c r="H88" s="55" t="s">
        <v>311</v>
      </c>
      <c r="I88" s="77"/>
      <c r="J88" s="73"/>
      <c r="K88" s="73"/>
      <c r="L88" s="73"/>
      <c r="M88" s="73"/>
      <c r="N88" s="73"/>
      <c r="O88" s="73"/>
      <c r="P88" s="73"/>
      <c r="Q88" s="73"/>
      <c r="R88" s="73"/>
      <c r="S88" s="73"/>
      <c r="T88" s="73"/>
      <c r="U88" s="75"/>
    </row>
    <row r="89" spans="1:21" ht="52.2" customHeight="1" x14ac:dyDescent="0.3">
      <c r="A89" s="21" t="s">
        <v>169</v>
      </c>
      <c r="B89" s="18" t="s">
        <v>170</v>
      </c>
      <c r="C89" s="22"/>
      <c r="D89" s="22" t="s">
        <v>171</v>
      </c>
      <c r="E89" s="51" t="s">
        <v>177</v>
      </c>
      <c r="F89" s="55" t="s">
        <v>364</v>
      </c>
      <c r="G89" s="51" t="s">
        <v>178</v>
      </c>
      <c r="H89" s="51" t="s">
        <v>179</v>
      </c>
      <c r="I89" s="89">
        <f t="shared" ref="I89:T89" si="20">SUM(I96,I108,I115)</f>
        <v>137009847.56</v>
      </c>
      <c r="J89" s="117">
        <f t="shared" si="20"/>
        <v>87593211.719999999</v>
      </c>
      <c r="K89" s="117">
        <f t="shared" si="20"/>
        <v>0</v>
      </c>
      <c r="L89" s="117">
        <f t="shared" si="20"/>
        <v>49416635.840000004</v>
      </c>
      <c r="M89" s="117">
        <f t="shared" si="20"/>
        <v>96778.82</v>
      </c>
      <c r="N89" s="117">
        <f t="shared" si="20"/>
        <v>82261.990000000005</v>
      </c>
      <c r="O89" s="117">
        <f t="shared" si="20"/>
        <v>0</v>
      </c>
      <c r="P89" s="117">
        <f t="shared" si="20"/>
        <v>14516.83</v>
      </c>
      <c r="Q89" s="117">
        <f t="shared" si="20"/>
        <v>0</v>
      </c>
      <c r="R89" s="117">
        <f t="shared" si="20"/>
        <v>0</v>
      </c>
      <c r="S89" s="117">
        <f t="shared" si="20"/>
        <v>0</v>
      </c>
      <c r="T89" s="117">
        <f t="shared" si="20"/>
        <v>0</v>
      </c>
      <c r="U89" s="120"/>
    </row>
    <row r="90" spans="1:21" ht="53.4" customHeight="1" x14ac:dyDescent="0.3">
      <c r="A90" s="21"/>
      <c r="B90" s="8"/>
      <c r="C90" s="22"/>
      <c r="D90" s="22" t="s">
        <v>172</v>
      </c>
      <c r="E90" s="51" t="s">
        <v>180</v>
      </c>
      <c r="F90" s="55" t="s">
        <v>365</v>
      </c>
      <c r="G90" s="51" t="s">
        <v>181</v>
      </c>
      <c r="H90" s="51" t="s">
        <v>182</v>
      </c>
      <c r="I90" s="116"/>
      <c r="J90" s="118"/>
      <c r="K90" s="118"/>
      <c r="L90" s="118"/>
      <c r="M90" s="118"/>
      <c r="N90" s="118"/>
      <c r="O90" s="118"/>
      <c r="P90" s="118"/>
      <c r="Q90" s="118"/>
      <c r="R90" s="118"/>
      <c r="S90" s="118"/>
      <c r="T90" s="118"/>
      <c r="U90" s="121"/>
    </row>
    <row r="91" spans="1:21" ht="37.200000000000003" customHeight="1" x14ac:dyDescent="0.3">
      <c r="A91" s="21"/>
      <c r="B91" s="8"/>
      <c r="C91" s="22"/>
      <c r="D91" s="22" t="s">
        <v>173</v>
      </c>
      <c r="E91" s="51" t="s">
        <v>183</v>
      </c>
      <c r="F91" s="55" t="s">
        <v>366</v>
      </c>
      <c r="G91" s="51" t="s">
        <v>184</v>
      </c>
      <c r="H91" s="51" t="s">
        <v>185</v>
      </c>
      <c r="I91" s="116"/>
      <c r="J91" s="118"/>
      <c r="K91" s="118"/>
      <c r="L91" s="118"/>
      <c r="M91" s="118"/>
      <c r="N91" s="118"/>
      <c r="O91" s="118"/>
      <c r="P91" s="118"/>
      <c r="Q91" s="118"/>
      <c r="R91" s="118"/>
      <c r="S91" s="118"/>
      <c r="T91" s="118"/>
      <c r="U91" s="121"/>
    </row>
    <row r="92" spans="1:21" ht="41.4" customHeight="1" x14ac:dyDescent="0.3">
      <c r="A92" s="21"/>
      <c r="B92" s="8"/>
      <c r="C92" s="22"/>
      <c r="D92" s="22" t="s">
        <v>174</v>
      </c>
      <c r="E92" s="51" t="s">
        <v>186</v>
      </c>
      <c r="F92" s="55" t="s">
        <v>367</v>
      </c>
      <c r="G92" s="51" t="s">
        <v>187</v>
      </c>
      <c r="H92" s="51" t="s">
        <v>188</v>
      </c>
      <c r="I92" s="116"/>
      <c r="J92" s="118"/>
      <c r="K92" s="118"/>
      <c r="L92" s="118"/>
      <c r="M92" s="118"/>
      <c r="N92" s="118"/>
      <c r="O92" s="118"/>
      <c r="P92" s="118"/>
      <c r="Q92" s="118"/>
      <c r="R92" s="118"/>
      <c r="S92" s="118"/>
      <c r="T92" s="118"/>
      <c r="U92" s="121"/>
    </row>
    <row r="93" spans="1:21" ht="55.8" customHeight="1" x14ac:dyDescent="0.3">
      <c r="A93" s="21"/>
      <c r="B93" s="8"/>
      <c r="C93" s="22"/>
      <c r="D93" s="22" t="s">
        <v>175</v>
      </c>
      <c r="E93" s="51" t="s">
        <v>189</v>
      </c>
      <c r="F93" s="55" t="s">
        <v>368</v>
      </c>
      <c r="G93" s="51" t="s">
        <v>190</v>
      </c>
      <c r="H93" s="51" t="s">
        <v>191</v>
      </c>
      <c r="I93" s="116"/>
      <c r="J93" s="118"/>
      <c r="K93" s="118"/>
      <c r="L93" s="118"/>
      <c r="M93" s="118"/>
      <c r="N93" s="118"/>
      <c r="O93" s="118"/>
      <c r="P93" s="118"/>
      <c r="Q93" s="118"/>
      <c r="R93" s="118"/>
      <c r="S93" s="118"/>
      <c r="T93" s="118"/>
      <c r="U93" s="121"/>
    </row>
    <row r="94" spans="1:21" ht="49.8" customHeight="1" x14ac:dyDescent="0.3">
      <c r="A94" s="21"/>
      <c r="B94" s="8"/>
      <c r="C94" s="22"/>
      <c r="D94" s="22" t="s">
        <v>176</v>
      </c>
      <c r="E94" s="51" t="s">
        <v>192</v>
      </c>
      <c r="F94" s="55" t="s">
        <v>369</v>
      </c>
      <c r="G94" s="51" t="s">
        <v>193</v>
      </c>
      <c r="H94" s="51" t="s">
        <v>194</v>
      </c>
      <c r="I94" s="116"/>
      <c r="J94" s="118"/>
      <c r="K94" s="118"/>
      <c r="L94" s="118"/>
      <c r="M94" s="118"/>
      <c r="N94" s="118"/>
      <c r="O94" s="118"/>
      <c r="P94" s="118"/>
      <c r="Q94" s="118"/>
      <c r="R94" s="118"/>
      <c r="S94" s="118"/>
      <c r="T94" s="118"/>
      <c r="U94" s="121"/>
    </row>
    <row r="95" spans="1:21" ht="62.4" customHeight="1" x14ac:dyDescent="0.3">
      <c r="A95" s="21"/>
      <c r="B95" s="8"/>
      <c r="C95" s="22"/>
      <c r="D95" s="22" t="s">
        <v>246</v>
      </c>
      <c r="E95" s="51" t="s">
        <v>195</v>
      </c>
      <c r="F95" s="55" t="s">
        <v>370</v>
      </c>
      <c r="G95" s="51" t="s">
        <v>196</v>
      </c>
      <c r="H95" s="51" t="s">
        <v>197</v>
      </c>
      <c r="I95" s="90"/>
      <c r="J95" s="119"/>
      <c r="K95" s="119"/>
      <c r="L95" s="119"/>
      <c r="M95" s="119"/>
      <c r="N95" s="119"/>
      <c r="O95" s="119"/>
      <c r="P95" s="119"/>
      <c r="Q95" s="119"/>
      <c r="R95" s="119"/>
      <c r="S95" s="119"/>
      <c r="T95" s="119"/>
      <c r="U95" s="122"/>
    </row>
    <row r="96" spans="1:21" ht="42" customHeight="1" x14ac:dyDescent="0.3">
      <c r="A96" s="20" t="s">
        <v>198</v>
      </c>
      <c r="B96" s="22" t="s">
        <v>199</v>
      </c>
      <c r="C96" s="22" t="s">
        <v>202</v>
      </c>
      <c r="D96" s="22" t="s">
        <v>212</v>
      </c>
      <c r="E96" s="20" t="s">
        <v>74</v>
      </c>
      <c r="F96" s="20" t="s">
        <v>52</v>
      </c>
      <c r="G96" s="20" t="s">
        <v>52</v>
      </c>
      <c r="H96" s="20" t="s">
        <v>312</v>
      </c>
      <c r="I96" s="76">
        <f>SUM(I99,I105)</f>
        <v>67271344.260000005</v>
      </c>
      <c r="J96" s="72">
        <f t="shared" ref="J96:T96" si="21">SUM(J99,J105)</f>
        <v>36515484.719999999</v>
      </c>
      <c r="K96" s="72">
        <f t="shared" si="21"/>
        <v>0</v>
      </c>
      <c r="L96" s="72">
        <f t="shared" si="21"/>
        <v>30755859.540000003</v>
      </c>
      <c r="M96" s="72">
        <f t="shared" si="21"/>
        <v>0</v>
      </c>
      <c r="N96" s="72">
        <f t="shared" si="21"/>
        <v>0</v>
      </c>
      <c r="O96" s="72">
        <f t="shared" si="21"/>
        <v>0</v>
      </c>
      <c r="P96" s="72">
        <f t="shared" si="21"/>
        <v>0</v>
      </c>
      <c r="Q96" s="72">
        <f t="shared" si="21"/>
        <v>0</v>
      </c>
      <c r="R96" s="72">
        <f t="shared" si="21"/>
        <v>0</v>
      </c>
      <c r="S96" s="72">
        <f t="shared" si="21"/>
        <v>0</v>
      </c>
      <c r="T96" s="72">
        <f t="shared" si="21"/>
        <v>0</v>
      </c>
      <c r="U96" s="123"/>
    </row>
    <row r="97" spans="1:21" ht="40.799999999999997" customHeight="1" x14ac:dyDescent="0.3">
      <c r="A97" s="21"/>
      <c r="B97" s="8"/>
      <c r="C97" s="22" t="s">
        <v>203</v>
      </c>
      <c r="D97" s="22" t="s">
        <v>213</v>
      </c>
      <c r="E97" s="20" t="s">
        <v>74</v>
      </c>
      <c r="F97" s="20" t="s">
        <v>52</v>
      </c>
      <c r="G97" s="20" t="s">
        <v>52</v>
      </c>
      <c r="H97" s="20" t="s">
        <v>313</v>
      </c>
      <c r="I97" s="78"/>
      <c r="J97" s="79"/>
      <c r="K97" s="79"/>
      <c r="L97" s="79"/>
      <c r="M97" s="79"/>
      <c r="N97" s="79"/>
      <c r="O97" s="79"/>
      <c r="P97" s="79"/>
      <c r="Q97" s="79"/>
      <c r="R97" s="79"/>
      <c r="S97" s="79"/>
      <c r="T97" s="79"/>
      <c r="U97" s="124"/>
    </row>
    <row r="98" spans="1:21" ht="43.2" customHeight="1" x14ac:dyDescent="0.3">
      <c r="A98" s="21"/>
      <c r="B98" s="8"/>
      <c r="C98" s="22" t="s">
        <v>216</v>
      </c>
      <c r="D98" s="22" t="s">
        <v>214</v>
      </c>
      <c r="E98" s="20" t="s">
        <v>74</v>
      </c>
      <c r="F98" s="20" t="s">
        <v>52</v>
      </c>
      <c r="G98" s="20" t="s">
        <v>52</v>
      </c>
      <c r="H98" s="20" t="s">
        <v>314</v>
      </c>
      <c r="I98" s="77"/>
      <c r="J98" s="73"/>
      <c r="K98" s="73"/>
      <c r="L98" s="73"/>
      <c r="M98" s="73"/>
      <c r="N98" s="73"/>
      <c r="O98" s="73"/>
      <c r="P98" s="73"/>
      <c r="Q98" s="73"/>
      <c r="R98" s="73"/>
      <c r="S98" s="73"/>
      <c r="T98" s="73"/>
      <c r="U98" s="125"/>
    </row>
    <row r="99" spans="1:21" ht="40.200000000000003" customHeight="1" x14ac:dyDescent="0.3">
      <c r="A99" s="20" t="s">
        <v>200</v>
      </c>
      <c r="B99" s="22" t="s">
        <v>201</v>
      </c>
      <c r="C99" s="22" t="s">
        <v>202</v>
      </c>
      <c r="D99" s="22" t="s">
        <v>212</v>
      </c>
      <c r="E99" s="20" t="s">
        <v>74</v>
      </c>
      <c r="F99" s="20" t="s">
        <v>52</v>
      </c>
      <c r="G99" s="20" t="s">
        <v>52</v>
      </c>
      <c r="H99" s="20" t="s">
        <v>312</v>
      </c>
      <c r="I99" s="76">
        <v>57879922.140000001</v>
      </c>
      <c r="J99" s="76">
        <v>28532844.719999999</v>
      </c>
      <c r="K99" s="72">
        <v>0</v>
      </c>
      <c r="L99" s="72">
        <v>29347077.420000002</v>
      </c>
      <c r="M99" s="72">
        <v>0</v>
      </c>
      <c r="N99" s="72">
        <v>0</v>
      </c>
      <c r="O99" s="72">
        <v>0</v>
      </c>
      <c r="P99" s="72">
        <v>0</v>
      </c>
      <c r="Q99" s="72">
        <v>0</v>
      </c>
      <c r="R99" s="72">
        <v>0</v>
      </c>
      <c r="S99" s="72">
        <v>0</v>
      </c>
      <c r="T99" s="72">
        <v>0</v>
      </c>
      <c r="U99" s="80"/>
    </row>
    <row r="100" spans="1:21" ht="40.799999999999997" customHeight="1" x14ac:dyDescent="0.3">
      <c r="A100" s="21"/>
      <c r="B100" s="8"/>
      <c r="C100" s="22" t="s">
        <v>203</v>
      </c>
      <c r="D100" s="22" t="s">
        <v>213</v>
      </c>
      <c r="E100" s="20" t="s">
        <v>74</v>
      </c>
      <c r="F100" s="20" t="s">
        <v>52</v>
      </c>
      <c r="G100" s="20" t="s">
        <v>52</v>
      </c>
      <c r="H100" s="20" t="s">
        <v>313</v>
      </c>
      <c r="I100" s="78"/>
      <c r="J100" s="78"/>
      <c r="K100" s="79"/>
      <c r="L100" s="79"/>
      <c r="M100" s="79"/>
      <c r="N100" s="79"/>
      <c r="O100" s="79"/>
      <c r="P100" s="79"/>
      <c r="Q100" s="79"/>
      <c r="R100" s="79"/>
      <c r="S100" s="79"/>
      <c r="T100" s="79"/>
      <c r="U100" s="81"/>
    </row>
    <row r="101" spans="1:21" ht="41.4" customHeight="1" x14ac:dyDescent="0.3">
      <c r="A101" s="21"/>
      <c r="B101" s="8"/>
      <c r="C101" s="22" t="s">
        <v>204</v>
      </c>
      <c r="D101" s="22" t="s">
        <v>208</v>
      </c>
      <c r="E101" s="20" t="s">
        <v>74</v>
      </c>
      <c r="F101" s="20" t="s">
        <v>52</v>
      </c>
      <c r="G101" s="20" t="s">
        <v>52</v>
      </c>
      <c r="H101" s="20" t="s">
        <v>315</v>
      </c>
      <c r="I101" s="78"/>
      <c r="J101" s="78"/>
      <c r="K101" s="79"/>
      <c r="L101" s="79"/>
      <c r="M101" s="79"/>
      <c r="N101" s="79"/>
      <c r="O101" s="79"/>
      <c r="P101" s="79"/>
      <c r="Q101" s="79"/>
      <c r="R101" s="79"/>
      <c r="S101" s="79"/>
      <c r="T101" s="79"/>
      <c r="U101" s="81"/>
    </row>
    <row r="102" spans="1:21" ht="43.8" customHeight="1" x14ac:dyDescent="0.3">
      <c r="A102" s="21"/>
      <c r="B102" s="8"/>
      <c r="C102" s="22" t="s">
        <v>205</v>
      </c>
      <c r="D102" s="22" t="s">
        <v>209</v>
      </c>
      <c r="E102" s="20" t="s">
        <v>74</v>
      </c>
      <c r="F102" s="20" t="s">
        <v>52</v>
      </c>
      <c r="G102" s="20" t="s">
        <v>52</v>
      </c>
      <c r="H102" s="20" t="s">
        <v>316</v>
      </c>
      <c r="I102" s="78"/>
      <c r="J102" s="78"/>
      <c r="K102" s="79"/>
      <c r="L102" s="79"/>
      <c r="M102" s="79"/>
      <c r="N102" s="79"/>
      <c r="O102" s="79"/>
      <c r="P102" s="79"/>
      <c r="Q102" s="79"/>
      <c r="R102" s="79"/>
      <c r="S102" s="79"/>
      <c r="T102" s="79"/>
      <c r="U102" s="81"/>
    </row>
    <row r="103" spans="1:21" ht="33" customHeight="1" x14ac:dyDescent="0.3">
      <c r="A103" s="21"/>
      <c r="B103" s="8"/>
      <c r="C103" s="22" t="s">
        <v>206</v>
      </c>
      <c r="D103" s="22" t="s">
        <v>210</v>
      </c>
      <c r="E103" s="20" t="s">
        <v>74</v>
      </c>
      <c r="F103" s="20" t="s">
        <v>52</v>
      </c>
      <c r="G103" s="20" t="s">
        <v>52</v>
      </c>
      <c r="H103" s="20" t="s">
        <v>317</v>
      </c>
      <c r="I103" s="78"/>
      <c r="J103" s="78"/>
      <c r="K103" s="79"/>
      <c r="L103" s="79"/>
      <c r="M103" s="79"/>
      <c r="N103" s="79"/>
      <c r="O103" s="79"/>
      <c r="P103" s="79"/>
      <c r="Q103" s="79"/>
      <c r="R103" s="79"/>
      <c r="S103" s="79"/>
      <c r="T103" s="79"/>
      <c r="U103" s="81"/>
    </row>
    <row r="104" spans="1:21" ht="42" customHeight="1" x14ac:dyDescent="0.3">
      <c r="A104" s="21"/>
      <c r="B104" s="8"/>
      <c r="C104" s="22" t="s">
        <v>207</v>
      </c>
      <c r="D104" s="22" t="s">
        <v>211</v>
      </c>
      <c r="E104" s="20" t="s">
        <v>74</v>
      </c>
      <c r="F104" s="20" t="s">
        <v>52</v>
      </c>
      <c r="G104" s="20" t="s">
        <v>52</v>
      </c>
      <c r="H104" s="20" t="s">
        <v>318</v>
      </c>
      <c r="I104" s="77"/>
      <c r="J104" s="77"/>
      <c r="K104" s="73"/>
      <c r="L104" s="73"/>
      <c r="M104" s="73"/>
      <c r="N104" s="73"/>
      <c r="O104" s="73"/>
      <c r="P104" s="73"/>
      <c r="Q104" s="73"/>
      <c r="R104" s="73"/>
      <c r="S104" s="73"/>
      <c r="T104" s="73"/>
      <c r="U104" s="82"/>
    </row>
    <row r="105" spans="1:21" ht="39" customHeight="1" x14ac:dyDescent="0.3">
      <c r="A105" s="20" t="s">
        <v>215</v>
      </c>
      <c r="B105" s="22" t="s">
        <v>217</v>
      </c>
      <c r="C105" s="22" t="s">
        <v>216</v>
      </c>
      <c r="D105" s="22" t="s">
        <v>214</v>
      </c>
      <c r="E105" s="20" t="s">
        <v>74</v>
      </c>
      <c r="F105" s="20" t="s">
        <v>52</v>
      </c>
      <c r="G105" s="20" t="s">
        <v>52</v>
      </c>
      <c r="H105" s="20" t="s">
        <v>314</v>
      </c>
      <c r="I105" s="76">
        <v>9391422.1199999992</v>
      </c>
      <c r="J105" s="76">
        <v>7982640</v>
      </c>
      <c r="K105" s="72">
        <v>0</v>
      </c>
      <c r="L105" s="72">
        <v>1408782.12</v>
      </c>
      <c r="M105" s="72">
        <v>0</v>
      </c>
      <c r="N105" s="72">
        <v>0</v>
      </c>
      <c r="O105" s="72">
        <v>0</v>
      </c>
      <c r="P105" s="72">
        <v>0</v>
      </c>
      <c r="Q105" s="72">
        <v>0</v>
      </c>
      <c r="R105" s="72">
        <v>0</v>
      </c>
      <c r="S105" s="72">
        <v>0</v>
      </c>
      <c r="T105" s="72">
        <v>0</v>
      </c>
      <c r="U105" s="80"/>
    </row>
    <row r="106" spans="1:21" ht="39" customHeight="1" x14ac:dyDescent="0.3">
      <c r="A106" s="21"/>
      <c r="B106" s="8"/>
      <c r="C106" s="22" t="s">
        <v>218</v>
      </c>
      <c r="D106" s="22" t="s">
        <v>319</v>
      </c>
      <c r="E106" s="20" t="s">
        <v>74</v>
      </c>
      <c r="F106" s="20" t="s">
        <v>52</v>
      </c>
      <c r="G106" s="20" t="s">
        <v>52</v>
      </c>
      <c r="H106" s="20" t="s">
        <v>322</v>
      </c>
      <c r="I106" s="78"/>
      <c r="J106" s="78"/>
      <c r="K106" s="79"/>
      <c r="L106" s="79"/>
      <c r="M106" s="79"/>
      <c r="N106" s="79"/>
      <c r="O106" s="79"/>
      <c r="P106" s="79"/>
      <c r="Q106" s="79"/>
      <c r="R106" s="79"/>
      <c r="S106" s="79"/>
      <c r="T106" s="79"/>
      <c r="U106" s="81"/>
    </row>
    <row r="107" spans="1:21" ht="40.799999999999997" customHeight="1" x14ac:dyDescent="0.3">
      <c r="A107" s="21"/>
      <c r="B107" s="8"/>
      <c r="C107" s="22" t="s">
        <v>219</v>
      </c>
      <c r="D107" s="22" t="s">
        <v>320</v>
      </c>
      <c r="E107" s="20" t="s">
        <v>74</v>
      </c>
      <c r="F107" s="20" t="s">
        <v>52</v>
      </c>
      <c r="G107" s="20" t="s">
        <v>52</v>
      </c>
      <c r="H107" s="20" t="s">
        <v>321</v>
      </c>
      <c r="I107" s="77"/>
      <c r="J107" s="77"/>
      <c r="K107" s="73"/>
      <c r="L107" s="73"/>
      <c r="M107" s="73"/>
      <c r="N107" s="73"/>
      <c r="O107" s="73"/>
      <c r="P107" s="73"/>
      <c r="Q107" s="73"/>
      <c r="R107" s="73"/>
      <c r="S107" s="73"/>
      <c r="T107" s="73"/>
      <c r="U107" s="82"/>
    </row>
    <row r="108" spans="1:21" ht="40.200000000000003" customHeight="1" x14ac:dyDescent="0.3">
      <c r="A108" s="20" t="s">
        <v>220</v>
      </c>
      <c r="B108" s="22" t="s">
        <v>221</v>
      </c>
      <c r="C108" s="22" t="s">
        <v>334</v>
      </c>
      <c r="D108" s="22" t="s">
        <v>222</v>
      </c>
      <c r="E108" s="20" t="s">
        <v>74</v>
      </c>
      <c r="F108" s="20" t="s">
        <v>52</v>
      </c>
      <c r="G108" s="20" t="s">
        <v>52</v>
      </c>
      <c r="H108" s="20" t="s">
        <v>323</v>
      </c>
      <c r="I108" s="76">
        <f>SUM(I111,I113)</f>
        <v>5973797.2999999998</v>
      </c>
      <c r="J108" s="72">
        <f t="shared" ref="J108:T108" si="22">SUM(J111,J113)</f>
        <v>5077727</v>
      </c>
      <c r="K108" s="72">
        <f t="shared" si="22"/>
        <v>0</v>
      </c>
      <c r="L108" s="72">
        <f t="shared" si="22"/>
        <v>896070.3</v>
      </c>
      <c r="M108" s="72">
        <f t="shared" si="22"/>
        <v>96778.82</v>
      </c>
      <c r="N108" s="72">
        <f t="shared" si="22"/>
        <v>82261.990000000005</v>
      </c>
      <c r="O108" s="72">
        <f t="shared" si="22"/>
        <v>0</v>
      </c>
      <c r="P108" s="72">
        <f t="shared" si="22"/>
        <v>14516.83</v>
      </c>
      <c r="Q108" s="72">
        <f t="shared" si="22"/>
        <v>0</v>
      </c>
      <c r="R108" s="72">
        <f t="shared" si="22"/>
        <v>0</v>
      </c>
      <c r="S108" s="72">
        <f t="shared" si="22"/>
        <v>0</v>
      </c>
      <c r="T108" s="72">
        <f t="shared" si="22"/>
        <v>0</v>
      </c>
      <c r="U108" s="80"/>
    </row>
    <row r="109" spans="1:21" ht="41.4" customHeight="1" x14ac:dyDescent="0.3">
      <c r="A109" s="46"/>
      <c r="B109" s="47"/>
      <c r="C109" s="65" t="s">
        <v>328</v>
      </c>
      <c r="D109" s="65" t="s">
        <v>332</v>
      </c>
      <c r="E109" s="51" t="s">
        <v>74</v>
      </c>
      <c r="F109" s="51" t="s">
        <v>52</v>
      </c>
      <c r="G109" s="51" t="s">
        <v>52</v>
      </c>
      <c r="H109" s="51" t="s">
        <v>330</v>
      </c>
      <c r="I109" s="78"/>
      <c r="J109" s="79"/>
      <c r="K109" s="79"/>
      <c r="L109" s="79"/>
      <c r="M109" s="79"/>
      <c r="N109" s="79"/>
      <c r="O109" s="79"/>
      <c r="P109" s="79"/>
      <c r="Q109" s="79"/>
      <c r="R109" s="79"/>
      <c r="S109" s="79"/>
      <c r="T109" s="79"/>
      <c r="U109" s="81"/>
    </row>
    <row r="110" spans="1:21" ht="84" customHeight="1" x14ac:dyDescent="0.3">
      <c r="A110" s="33" t="s">
        <v>223</v>
      </c>
      <c r="B110" s="32" t="s">
        <v>350</v>
      </c>
      <c r="C110" s="34"/>
      <c r="D110" s="34"/>
      <c r="E110" s="33"/>
      <c r="F110" s="33"/>
      <c r="G110" s="33"/>
      <c r="H110" s="33"/>
      <c r="I110" s="48">
        <v>0</v>
      </c>
      <c r="J110" s="48">
        <v>0</v>
      </c>
      <c r="K110" s="48">
        <v>0</v>
      </c>
      <c r="L110" s="48">
        <v>0</v>
      </c>
      <c r="M110" s="48">
        <v>0</v>
      </c>
      <c r="N110" s="48">
        <v>0</v>
      </c>
      <c r="O110" s="48">
        <v>0</v>
      </c>
      <c r="P110" s="48">
        <v>0</v>
      </c>
      <c r="Q110" s="48">
        <v>0</v>
      </c>
      <c r="R110" s="48">
        <v>0</v>
      </c>
      <c r="S110" s="48">
        <v>0</v>
      </c>
      <c r="T110" s="48">
        <v>0</v>
      </c>
      <c r="U110" s="70" t="s">
        <v>331</v>
      </c>
    </row>
    <row r="111" spans="1:21" ht="37.799999999999997" customHeight="1" x14ac:dyDescent="0.3">
      <c r="A111" s="20" t="s">
        <v>224</v>
      </c>
      <c r="B111" s="22" t="s">
        <v>325</v>
      </c>
      <c r="C111" s="20" t="s">
        <v>328</v>
      </c>
      <c r="D111" s="22" t="s">
        <v>332</v>
      </c>
      <c r="E111" s="20" t="s">
        <v>74</v>
      </c>
      <c r="F111" s="20" t="s">
        <v>52</v>
      </c>
      <c r="G111" s="20" t="s">
        <v>52</v>
      </c>
      <c r="H111" s="20" t="s">
        <v>330</v>
      </c>
      <c r="I111" s="76">
        <v>183235.3</v>
      </c>
      <c r="J111" s="76">
        <v>155750</v>
      </c>
      <c r="K111" s="72">
        <v>0</v>
      </c>
      <c r="L111" s="72">
        <v>27485.3</v>
      </c>
      <c r="M111" s="72">
        <v>96778.82</v>
      </c>
      <c r="N111" s="72">
        <v>82261.990000000005</v>
      </c>
      <c r="O111" s="72">
        <v>0</v>
      </c>
      <c r="P111" s="72">
        <v>14516.83</v>
      </c>
      <c r="Q111" s="72">
        <v>0</v>
      </c>
      <c r="R111" s="72">
        <v>0</v>
      </c>
      <c r="S111" s="72">
        <v>0</v>
      </c>
      <c r="T111" s="72">
        <v>0</v>
      </c>
      <c r="U111" s="80"/>
    </row>
    <row r="112" spans="1:21" ht="43.2" customHeight="1" x14ac:dyDescent="0.3">
      <c r="A112" s="21"/>
      <c r="B112" s="8"/>
      <c r="C112" s="22" t="s">
        <v>329</v>
      </c>
      <c r="D112" s="22" t="s">
        <v>333</v>
      </c>
      <c r="E112" s="20" t="s">
        <v>74</v>
      </c>
      <c r="F112" s="20" t="s">
        <v>52</v>
      </c>
      <c r="G112" s="20" t="s">
        <v>52</v>
      </c>
      <c r="H112" s="20" t="s">
        <v>330</v>
      </c>
      <c r="I112" s="77"/>
      <c r="J112" s="77"/>
      <c r="K112" s="73"/>
      <c r="L112" s="73"/>
      <c r="M112" s="73"/>
      <c r="N112" s="73"/>
      <c r="O112" s="73"/>
      <c r="P112" s="73"/>
      <c r="Q112" s="73"/>
      <c r="R112" s="73"/>
      <c r="S112" s="73"/>
      <c r="T112" s="73"/>
      <c r="U112" s="82"/>
    </row>
    <row r="113" spans="1:21" ht="38.4" customHeight="1" x14ac:dyDescent="0.3">
      <c r="A113" s="20" t="s">
        <v>327</v>
      </c>
      <c r="B113" s="22" t="s">
        <v>326</v>
      </c>
      <c r="C113" s="60" t="s">
        <v>334</v>
      </c>
      <c r="D113" s="60" t="s">
        <v>222</v>
      </c>
      <c r="E113" s="57" t="s">
        <v>74</v>
      </c>
      <c r="F113" s="57" t="s">
        <v>52</v>
      </c>
      <c r="G113" s="57" t="s">
        <v>52</v>
      </c>
      <c r="H113" s="57" t="s">
        <v>323</v>
      </c>
      <c r="I113" s="76">
        <v>5790562</v>
      </c>
      <c r="J113" s="72">
        <v>4921977</v>
      </c>
      <c r="K113" s="72">
        <v>0</v>
      </c>
      <c r="L113" s="72">
        <v>868585</v>
      </c>
      <c r="M113" s="72">
        <v>0</v>
      </c>
      <c r="N113" s="72">
        <v>0</v>
      </c>
      <c r="O113" s="72">
        <v>0</v>
      </c>
      <c r="P113" s="72">
        <v>0</v>
      </c>
      <c r="Q113" s="72">
        <v>0</v>
      </c>
      <c r="R113" s="72">
        <v>0</v>
      </c>
      <c r="S113" s="72">
        <v>0</v>
      </c>
      <c r="T113" s="72">
        <v>0</v>
      </c>
      <c r="U113" s="74"/>
    </row>
    <row r="114" spans="1:21" ht="44.4" customHeight="1" x14ac:dyDescent="0.3">
      <c r="A114" s="20"/>
      <c r="B114" s="22"/>
      <c r="C114" s="60" t="s">
        <v>335</v>
      </c>
      <c r="D114" s="60" t="s">
        <v>336</v>
      </c>
      <c r="E114" s="57" t="s">
        <v>74</v>
      </c>
      <c r="F114" s="57" t="s">
        <v>52</v>
      </c>
      <c r="G114" s="57" t="s">
        <v>52</v>
      </c>
      <c r="H114" s="57" t="s">
        <v>337</v>
      </c>
      <c r="I114" s="77"/>
      <c r="J114" s="73"/>
      <c r="K114" s="73"/>
      <c r="L114" s="73"/>
      <c r="M114" s="73"/>
      <c r="N114" s="73"/>
      <c r="O114" s="73"/>
      <c r="P114" s="73"/>
      <c r="Q114" s="73"/>
      <c r="R114" s="73"/>
      <c r="S114" s="73"/>
      <c r="T114" s="73"/>
      <c r="U114" s="75"/>
    </row>
    <row r="115" spans="1:21" ht="40.799999999999997" customHeight="1" x14ac:dyDescent="0.3">
      <c r="A115" s="20" t="s">
        <v>225</v>
      </c>
      <c r="B115" s="22" t="s">
        <v>226</v>
      </c>
      <c r="C115" s="22" t="s">
        <v>341</v>
      </c>
      <c r="D115" s="22" t="s">
        <v>227</v>
      </c>
      <c r="E115" s="20" t="s">
        <v>82</v>
      </c>
      <c r="F115" s="20" t="s">
        <v>52</v>
      </c>
      <c r="G115" s="20" t="s">
        <v>52</v>
      </c>
      <c r="H115" s="20" t="s">
        <v>338</v>
      </c>
      <c r="I115" s="76">
        <f>SUM(I117)</f>
        <v>63764706</v>
      </c>
      <c r="J115" s="72">
        <f t="shared" ref="J115:T115" si="23">SUM(J117)</f>
        <v>46000000</v>
      </c>
      <c r="K115" s="72">
        <f t="shared" si="23"/>
        <v>0</v>
      </c>
      <c r="L115" s="72">
        <f t="shared" si="23"/>
        <v>17764706</v>
      </c>
      <c r="M115" s="72">
        <f t="shared" si="23"/>
        <v>0</v>
      </c>
      <c r="N115" s="72">
        <f t="shared" si="23"/>
        <v>0</v>
      </c>
      <c r="O115" s="72">
        <f t="shared" si="23"/>
        <v>0</v>
      </c>
      <c r="P115" s="72">
        <f t="shared" si="23"/>
        <v>0</v>
      </c>
      <c r="Q115" s="72">
        <f t="shared" si="23"/>
        <v>0</v>
      </c>
      <c r="R115" s="72">
        <f t="shared" si="23"/>
        <v>0</v>
      </c>
      <c r="S115" s="72">
        <f t="shared" si="23"/>
        <v>0</v>
      </c>
      <c r="T115" s="72">
        <f t="shared" si="23"/>
        <v>0</v>
      </c>
      <c r="U115" s="80"/>
    </row>
    <row r="116" spans="1:21" ht="42" customHeight="1" x14ac:dyDescent="0.3">
      <c r="A116" s="20"/>
      <c r="B116" s="7"/>
      <c r="C116" s="19" t="s">
        <v>342</v>
      </c>
      <c r="D116" s="19" t="s">
        <v>228</v>
      </c>
      <c r="E116" s="20" t="s">
        <v>82</v>
      </c>
      <c r="F116" s="20" t="s">
        <v>52</v>
      </c>
      <c r="G116" s="20" t="s">
        <v>52</v>
      </c>
      <c r="H116" s="20" t="s">
        <v>339</v>
      </c>
      <c r="I116" s="77"/>
      <c r="J116" s="73"/>
      <c r="K116" s="73"/>
      <c r="L116" s="73"/>
      <c r="M116" s="73"/>
      <c r="N116" s="73"/>
      <c r="O116" s="73"/>
      <c r="P116" s="73"/>
      <c r="Q116" s="73"/>
      <c r="R116" s="73"/>
      <c r="S116" s="73"/>
      <c r="T116" s="73"/>
      <c r="U116" s="82"/>
    </row>
    <row r="117" spans="1:21" ht="42" customHeight="1" x14ac:dyDescent="0.3">
      <c r="A117" s="20" t="s">
        <v>340</v>
      </c>
      <c r="B117" s="22" t="s">
        <v>351</v>
      </c>
      <c r="C117" s="22" t="s">
        <v>341</v>
      </c>
      <c r="D117" s="22" t="s">
        <v>227</v>
      </c>
      <c r="E117" s="20" t="s">
        <v>82</v>
      </c>
      <c r="F117" s="20" t="s">
        <v>52</v>
      </c>
      <c r="G117" s="20" t="s">
        <v>52</v>
      </c>
      <c r="H117" s="20" t="s">
        <v>338</v>
      </c>
      <c r="I117" s="76">
        <v>63764706</v>
      </c>
      <c r="J117" s="72">
        <v>46000000</v>
      </c>
      <c r="K117" s="72">
        <v>0</v>
      </c>
      <c r="L117" s="72">
        <v>17764706</v>
      </c>
      <c r="M117" s="72">
        <v>0</v>
      </c>
      <c r="N117" s="72">
        <v>0</v>
      </c>
      <c r="O117" s="72">
        <v>0</v>
      </c>
      <c r="P117" s="72">
        <v>0</v>
      </c>
      <c r="Q117" s="72">
        <v>0</v>
      </c>
      <c r="R117" s="72">
        <v>0</v>
      </c>
      <c r="S117" s="72">
        <v>0</v>
      </c>
      <c r="T117" s="72">
        <v>0</v>
      </c>
      <c r="U117" s="80"/>
    </row>
    <row r="118" spans="1:21" ht="42" customHeight="1" x14ac:dyDescent="0.3">
      <c r="A118" s="7"/>
      <c r="B118" s="7"/>
      <c r="C118" s="22" t="s">
        <v>342</v>
      </c>
      <c r="D118" s="22" t="s">
        <v>228</v>
      </c>
      <c r="E118" s="20" t="s">
        <v>82</v>
      </c>
      <c r="F118" s="20" t="s">
        <v>52</v>
      </c>
      <c r="G118" s="20" t="s">
        <v>52</v>
      </c>
      <c r="H118" s="20" t="s">
        <v>339</v>
      </c>
      <c r="I118" s="78"/>
      <c r="J118" s="79"/>
      <c r="K118" s="79"/>
      <c r="L118" s="79"/>
      <c r="M118" s="79"/>
      <c r="N118" s="79"/>
      <c r="O118" s="79"/>
      <c r="P118" s="79"/>
      <c r="Q118" s="79"/>
      <c r="R118" s="79"/>
      <c r="S118" s="79"/>
      <c r="T118" s="79"/>
      <c r="U118" s="81"/>
    </row>
    <row r="119" spans="1:21" ht="42" customHeight="1" x14ac:dyDescent="0.3">
      <c r="A119" s="7"/>
      <c r="B119" s="7"/>
      <c r="C119" s="22" t="s">
        <v>343</v>
      </c>
      <c r="D119" s="19" t="s">
        <v>346</v>
      </c>
      <c r="E119" s="20" t="s">
        <v>82</v>
      </c>
      <c r="F119" s="20" t="s">
        <v>52</v>
      </c>
      <c r="G119" s="20" t="s">
        <v>52</v>
      </c>
      <c r="H119" s="20" t="s">
        <v>353</v>
      </c>
      <c r="I119" s="78"/>
      <c r="J119" s="79"/>
      <c r="K119" s="79"/>
      <c r="L119" s="79"/>
      <c r="M119" s="79"/>
      <c r="N119" s="79"/>
      <c r="O119" s="79"/>
      <c r="P119" s="79"/>
      <c r="Q119" s="79"/>
      <c r="R119" s="79"/>
      <c r="S119" s="79"/>
      <c r="T119" s="79"/>
      <c r="U119" s="81"/>
    </row>
    <row r="120" spans="1:21" ht="42" customHeight="1" x14ac:dyDescent="0.3">
      <c r="A120" s="7"/>
      <c r="B120" s="7"/>
      <c r="C120" s="22" t="s">
        <v>344</v>
      </c>
      <c r="D120" s="19" t="s">
        <v>347</v>
      </c>
      <c r="E120" s="20" t="s">
        <v>82</v>
      </c>
      <c r="F120" s="20" t="s">
        <v>52</v>
      </c>
      <c r="G120" s="20" t="s">
        <v>52</v>
      </c>
      <c r="H120" s="20" t="s">
        <v>158</v>
      </c>
      <c r="I120" s="78"/>
      <c r="J120" s="79"/>
      <c r="K120" s="79"/>
      <c r="L120" s="79"/>
      <c r="M120" s="79"/>
      <c r="N120" s="79"/>
      <c r="O120" s="79"/>
      <c r="P120" s="79"/>
      <c r="Q120" s="79"/>
      <c r="R120" s="79"/>
      <c r="S120" s="79"/>
      <c r="T120" s="79"/>
      <c r="U120" s="81"/>
    </row>
    <row r="121" spans="1:21" ht="42" customHeight="1" x14ac:dyDescent="0.3">
      <c r="A121" s="7"/>
      <c r="B121" s="7"/>
      <c r="C121" s="22" t="s">
        <v>282</v>
      </c>
      <c r="D121" s="19" t="s">
        <v>348</v>
      </c>
      <c r="E121" s="52" t="s">
        <v>82</v>
      </c>
      <c r="F121" s="52" t="s">
        <v>52</v>
      </c>
      <c r="G121" s="52" t="s">
        <v>52</v>
      </c>
      <c r="H121" s="52" t="s">
        <v>352</v>
      </c>
      <c r="I121" s="78"/>
      <c r="J121" s="79"/>
      <c r="K121" s="79"/>
      <c r="L121" s="79"/>
      <c r="M121" s="79"/>
      <c r="N121" s="79"/>
      <c r="O121" s="79"/>
      <c r="P121" s="79"/>
      <c r="Q121" s="79"/>
      <c r="R121" s="79"/>
      <c r="S121" s="79"/>
      <c r="T121" s="79"/>
      <c r="U121" s="81"/>
    </row>
    <row r="122" spans="1:21" ht="31.8" customHeight="1" x14ac:dyDescent="0.3">
      <c r="A122" s="7"/>
      <c r="B122" s="7"/>
      <c r="C122" s="22" t="s">
        <v>345</v>
      </c>
      <c r="D122" s="19" t="s">
        <v>349</v>
      </c>
      <c r="E122" s="52" t="s">
        <v>82</v>
      </c>
      <c r="F122" s="52" t="s">
        <v>52</v>
      </c>
      <c r="G122" s="52" t="s">
        <v>52</v>
      </c>
      <c r="H122" s="52" t="s">
        <v>324</v>
      </c>
      <c r="I122" s="77"/>
      <c r="J122" s="73"/>
      <c r="K122" s="73"/>
      <c r="L122" s="73"/>
      <c r="M122" s="73"/>
      <c r="N122" s="73"/>
      <c r="O122" s="73"/>
      <c r="P122" s="73"/>
      <c r="Q122" s="73"/>
      <c r="R122" s="73"/>
      <c r="S122" s="73"/>
      <c r="T122" s="73"/>
      <c r="U122" s="82"/>
    </row>
    <row r="123" spans="1:21" ht="19.2" customHeight="1" x14ac:dyDescent="0.3">
      <c r="A123" s="1"/>
      <c r="B123" s="1"/>
      <c r="C123" s="1"/>
      <c r="D123" s="1"/>
      <c r="E123" s="1"/>
      <c r="F123" s="1"/>
      <c r="G123" s="1"/>
      <c r="H123" s="40" t="s">
        <v>18</v>
      </c>
      <c r="I123" s="71">
        <f t="shared" ref="I123:T123" si="24">SUM(I18,I40,I63,I89)</f>
        <v>391284207.33999997</v>
      </c>
      <c r="J123" s="71">
        <f t="shared" si="24"/>
        <v>210928800</v>
      </c>
      <c r="K123" s="71">
        <f t="shared" si="24"/>
        <v>0</v>
      </c>
      <c r="L123" s="71">
        <f t="shared" si="24"/>
        <v>180355407.34</v>
      </c>
      <c r="M123" s="71">
        <f t="shared" si="24"/>
        <v>14382180.33</v>
      </c>
      <c r="N123" s="71">
        <f>SUM(N18,N40,N63,N89)</f>
        <v>5868861.4300000006</v>
      </c>
      <c r="O123" s="71">
        <f t="shared" si="24"/>
        <v>0</v>
      </c>
      <c r="P123" s="71">
        <f t="shared" si="24"/>
        <v>8513318.9000000004</v>
      </c>
      <c r="Q123" s="71">
        <f t="shared" si="24"/>
        <v>0</v>
      </c>
      <c r="R123" s="71">
        <f t="shared" si="24"/>
        <v>0</v>
      </c>
      <c r="S123" s="71">
        <f t="shared" si="24"/>
        <v>0</v>
      </c>
      <c r="T123" s="71">
        <f t="shared" si="24"/>
        <v>0</v>
      </c>
    </row>
    <row r="124" spans="1:21" ht="23.4" customHeight="1" x14ac:dyDescent="0.3">
      <c r="J124" s="49"/>
    </row>
    <row r="125" spans="1:21" ht="38.4" customHeight="1" x14ac:dyDescent="0.3">
      <c r="A125" s="106" t="s">
        <v>33</v>
      </c>
      <c r="B125" s="106"/>
      <c r="C125" s="106"/>
      <c r="D125" s="106"/>
      <c r="E125" s="106"/>
      <c r="F125" s="106"/>
      <c r="G125" s="103">
        <f>(J24+J33+J47+J71+J78+J83+J87+J99+J105+J111+J113+J117)*100/210928800</f>
        <v>100</v>
      </c>
      <c r="H125" s="103"/>
      <c r="I125" s="103"/>
      <c r="J125" s="103"/>
      <c r="K125" s="103"/>
      <c r="L125" s="103"/>
      <c r="O125" s="45"/>
    </row>
    <row r="126" spans="1:21" ht="41.4" customHeight="1" x14ac:dyDescent="0.3">
      <c r="A126" s="106" t="s">
        <v>35</v>
      </c>
      <c r="B126" s="106"/>
      <c r="C126" s="106"/>
      <c r="D126" s="106"/>
      <c r="E126" s="106"/>
      <c r="F126" s="106"/>
      <c r="G126" s="103">
        <f>(N24+N33+N47+N71+N78+N83+N87+N99+N105+N111+N113+N117)*100/210928800</f>
        <v>2.7823898064180903</v>
      </c>
      <c r="H126" s="103"/>
      <c r="I126" s="103"/>
      <c r="J126" s="103"/>
      <c r="K126" s="103"/>
      <c r="L126" s="103"/>
      <c r="U126" s="23"/>
    </row>
    <row r="127" spans="1:21" ht="35.4" customHeight="1" x14ac:dyDescent="0.3">
      <c r="A127" s="106" t="s">
        <v>34</v>
      </c>
      <c r="B127" s="106"/>
      <c r="C127" s="106"/>
      <c r="D127" s="106"/>
      <c r="E127" s="106"/>
      <c r="F127" s="106"/>
      <c r="G127" s="103">
        <f>(R24+R33+R47+R71+R78+R83+R87+R99+R105+R111+R113+R117)*100/210928800</f>
        <v>0</v>
      </c>
      <c r="H127" s="103"/>
      <c r="I127" s="103"/>
      <c r="J127" s="103"/>
      <c r="K127" s="103"/>
      <c r="L127" s="103"/>
    </row>
  </sheetData>
  <mergeCells count="339">
    <mergeCell ref="M87:M88"/>
    <mergeCell ref="N87:N88"/>
    <mergeCell ref="O87:O88"/>
    <mergeCell ref="P87:P88"/>
    <mergeCell ref="Q87:Q88"/>
    <mergeCell ref="R87:R88"/>
    <mergeCell ref="S87:S88"/>
    <mergeCell ref="T87:T88"/>
    <mergeCell ref="M33:M39"/>
    <mergeCell ref="N33:N39"/>
    <mergeCell ref="O33:O39"/>
    <mergeCell ref="P33:P39"/>
    <mergeCell ref="Q33:Q39"/>
    <mergeCell ref="T78:T79"/>
    <mergeCell ref="P63:P67"/>
    <mergeCell ref="Q63:Q67"/>
    <mergeCell ref="R63:R67"/>
    <mergeCell ref="S63:S67"/>
    <mergeCell ref="T63:T67"/>
    <mergeCell ref="S40:S42"/>
    <mergeCell ref="T40:T42"/>
    <mergeCell ref="O58:O62"/>
    <mergeCell ref="T47:T56"/>
    <mergeCell ref="O43:O46"/>
    <mergeCell ref="U87:U88"/>
    <mergeCell ref="U33:U39"/>
    <mergeCell ref="U24:U29"/>
    <mergeCell ref="U80:U82"/>
    <mergeCell ref="R83:R86"/>
    <mergeCell ref="S83:S86"/>
    <mergeCell ref="T83:T86"/>
    <mergeCell ref="U83:U86"/>
    <mergeCell ref="R80:R82"/>
    <mergeCell ref="S80:S82"/>
    <mergeCell ref="T80:T82"/>
    <mergeCell ref="R71:R76"/>
    <mergeCell ref="S71:S76"/>
    <mergeCell ref="T71:T76"/>
    <mergeCell ref="U71:U76"/>
    <mergeCell ref="R78:R79"/>
    <mergeCell ref="S78:S79"/>
    <mergeCell ref="U78:U79"/>
    <mergeCell ref="U68:U70"/>
    <mergeCell ref="T68:T70"/>
    <mergeCell ref="U63:U67"/>
    <mergeCell ref="R33:R39"/>
    <mergeCell ref="S33:S39"/>
    <mergeCell ref="T33:T39"/>
    <mergeCell ref="I24:I29"/>
    <mergeCell ref="J24:J29"/>
    <mergeCell ref="K24:K29"/>
    <mergeCell ref="L24:L29"/>
    <mergeCell ref="I33:I39"/>
    <mergeCell ref="J33:J39"/>
    <mergeCell ref="K33:K39"/>
    <mergeCell ref="L33:L39"/>
    <mergeCell ref="M24:M29"/>
    <mergeCell ref="M30:M32"/>
    <mergeCell ref="I87:I88"/>
    <mergeCell ref="J87:J88"/>
    <mergeCell ref="K87:K88"/>
    <mergeCell ref="L87:L88"/>
    <mergeCell ref="R115:R116"/>
    <mergeCell ref="S115:S116"/>
    <mergeCell ref="T115:T116"/>
    <mergeCell ref="U115:U116"/>
    <mergeCell ref="I115:I116"/>
    <mergeCell ref="J115:J116"/>
    <mergeCell ref="K115:K116"/>
    <mergeCell ref="L115:L116"/>
    <mergeCell ref="M115:M116"/>
    <mergeCell ref="N115:N116"/>
    <mergeCell ref="O115:O116"/>
    <mergeCell ref="P115:P116"/>
    <mergeCell ref="Q115:Q116"/>
    <mergeCell ref="R108:R109"/>
    <mergeCell ref="S108:S109"/>
    <mergeCell ref="T108:T109"/>
    <mergeCell ref="U108:U109"/>
    <mergeCell ref="I111:I112"/>
    <mergeCell ref="J111:J112"/>
    <mergeCell ref="K111:K112"/>
    <mergeCell ref="U111:U112"/>
    <mergeCell ref="I108:I109"/>
    <mergeCell ref="J108:J109"/>
    <mergeCell ref="K108:K109"/>
    <mergeCell ref="L108:L109"/>
    <mergeCell ref="M108:M109"/>
    <mergeCell ref="N108:N109"/>
    <mergeCell ref="O108:O109"/>
    <mergeCell ref="P108:P109"/>
    <mergeCell ref="Q108:Q109"/>
    <mergeCell ref="L111:L112"/>
    <mergeCell ref="M111:M112"/>
    <mergeCell ref="N111:N112"/>
    <mergeCell ref="O111:O112"/>
    <mergeCell ref="P111:P112"/>
    <mergeCell ref="Q111:Q112"/>
    <mergeCell ref="R111:R112"/>
    <mergeCell ref="S111:S112"/>
    <mergeCell ref="T111:T112"/>
    <mergeCell ref="R105:R107"/>
    <mergeCell ref="S105:S107"/>
    <mergeCell ref="T105:T107"/>
    <mergeCell ref="U105:U107"/>
    <mergeCell ref="I99:I104"/>
    <mergeCell ref="J99:J104"/>
    <mergeCell ref="K99:K104"/>
    <mergeCell ref="L99:L104"/>
    <mergeCell ref="M99:M104"/>
    <mergeCell ref="N99:N104"/>
    <mergeCell ref="O99:O104"/>
    <mergeCell ref="I105:I107"/>
    <mergeCell ref="J105:J107"/>
    <mergeCell ref="K105:K107"/>
    <mergeCell ref="L105:L107"/>
    <mergeCell ref="M105:M107"/>
    <mergeCell ref="N105:N107"/>
    <mergeCell ref="O105:O107"/>
    <mergeCell ref="P105:P107"/>
    <mergeCell ref="Q105:Q107"/>
    <mergeCell ref="P99:P104"/>
    <mergeCell ref="Q99:Q104"/>
    <mergeCell ref="R89:R95"/>
    <mergeCell ref="S89:S95"/>
    <mergeCell ref="T89:T95"/>
    <mergeCell ref="U89:U95"/>
    <mergeCell ref="J96:J98"/>
    <mergeCell ref="S96:S98"/>
    <mergeCell ref="T96:T98"/>
    <mergeCell ref="U96:U98"/>
    <mergeCell ref="R99:R104"/>
    <mergeCell ref="S99:S104"/>
    <mergeCell ref="T99:T104"/>
    <mergeCell ref="U99:U104"/>
    <mergeCell ref="I96:I98"/>
    <mergeCell ref="K96:K98"/>
    <mergeCell ref="L96:L98"/>
    <mergeCell ref="M96:M98"/>
    <mergeCell ref="N96:N98"/>
    <mergeCell ref="O96:O98"/>
    <mergeCell ref="P96:P98"/>
    <mergeCell ref="Q96:Q98"/>
    <mergeCell ref="R96:R98"/>
    <mergeCell ref="I89:I95"/>
    <mergeCell ref="J89:J95"/>
    <mergeCell ref="K89:K95"/>
    <mergeCell ref="L89:L95"/>
    <mergeCell ref="M89:M95"/>
    <mergeCell ref="N89:N95"/>
    <mergeCell ref="O89:O95"/>
    <mergeCell ref="P89:P95"/>
    <mergeCell ref="Q89:Q95"/>
    <mergeCell ref="I83:I86"/>
    <mergeCell ref="J83:J86"/>
    <mergeCell ref="K83:K86"/>
    <mergeCell ref="L83:L86"/>
    <mergeCell ref="M83:M86"/>
    <mergeCell ref="N83:N86"/>
    <mergeCell ref="O83:O86"/>
    <mergeCell ref="P83:P86"/>
    <mergeCell ref="Q83:Q86"/>
    <mergeCell ref="I80:I82"/>
    <mergeCell ref="J80:J82"/>
    <mergeCell ref="K80:K82"/>
    <mergeCell ref="L80:L82"/>
    <mergeCell ref="M80:M82"/>
    <mergeCell ref="N80:N82"/>
    <mergeCell ref="O80:O82"/>
    <mergeCell ref="P80:P82"/>
    <mergeCell ref="Q80:Q82"/>
    <mergeCell ref="I71:I76"/>
    <mergeCell ref="J71:J76"/>
    <mergeCell ref="K71:K76"/>
    <mergeCell ref="L71:L76"/>
    <mergeCell ref="M71:M76"/>
    <mergeCell ref="N71:N76"/>
    <mergeCell ref="O71:O76"/>
    <mergeCell ref="P71:P76"/>
    <mergeCell ref="Q71:Q76"/>
    <mergeCell ref="I78:I79"/>
    <mergeCell ref="J78:J79"/>
    <mergeCell ref="K78:K79"/>
    <mergeCell ref="L78:L79"/>
    <mergeCell ref="M78:M79"/>
    <mergeCell ref="N78:N79"/>
    <mergeCell ref="O78:O79"/>
    <mergeCell ref="P78:P79"/>
    <mergeCell ref="Q78:Q79"/>
    <mergeCell ref="J63:J67"/>
    <mergeCell ref="K63:K67"/>
    <mergeCell ref="L63:L67"/>
    <mergeCell ref="M63:M67"/>
    <mergeCell ref="N63:N67"/>
    <mergeCell ref="O63:O67"/>
    <mergeCell ref="M68:M70"/>
    <mergeCell ref="S68:S70"/>
    <mergeCell ref="N68:N70"/>
    <mergeCell ref="O68:O70"/>
    <mergeCell ref="P68:P70"/>
    <mergeCell ref="Q68:Q70"/>
    <mergeCell ref="R68:R70"/>
    <mergeCell ref="L68:L70"/>
    <mergeCell ref="T58:T62"/>
    <mergeCell ref="U18:U19"/>
    <mergeCell ref="U20:U23"/>
    <mergeCell ref="U30:U32"/>
    <mergeCell ref="U40:U42"/>
    <mergeCell ref="U43:U46"/>
    <mergeCell ref="U47:U56"/>
    <mergeCell ref="U58:U62"/>
    <mergeCell ref="R24:R29"/>
    <mergeCell ref="S24:S29"/>
    <mergeCell ref="T24:T29"/>
    <mergeCell ref="S43:S46"/>
    <mergeCell ref="T43:T46"/>
    <mergeCell ref="T30:T32"/>
    <mergeCell ref="S18:S19"/>
    <mergeCell ref="T18:T19"/>
    <mergeCell ref="R43:R46"/>
    <mergeCell ref="R47:R56"/>
    <mergeCell ref="S47:S56"/>
    <mergeCell ref="R30:R32"/>
    <mergeCell ref="S30:S32"/>
    <mergeCell ref="Q40:Q42"/>
    <mergeCell ref="R40:R42"/>
    <mergeCell ref="N30:N32"/>
    <mergeCell ref="O30:O32"/>
    <mergeCell ref="P30:P32"/>
    <mergeCell ref="R58:R62"/>
    <mergeCell ref="S58:S62"/>
    <mergeCell ref="Q47:Q56"/>
    <mergeCell ref="Q24:Q29"/>
    <mergeCell ref="P58:P62"/>
    <mergeCell ref="P47:P56"/>
    <mergeCell ref="P18:P19"/>
    <mergeCell ref="Q18:Q19"/>
    <mergeCell ref="Q58:Q62"/>
    <mergeCell ref="M18:M19"/>
    <mergeCell ref="N18:N19"/>
    <mergeCell ref="O18:O19"/>
    <mergeCell ref="Q43:Q46"/>
    <mergeCell ref="O40:O42"/>
    <mergeCell ref="P40:P42"/>
    <mergeCell ref="M43:M46"/>
    <mergeCell ref="M40:M42"/>
    <mergeCell ref="N43:N46"/>
    <mergeCell ref="M58:M62"/>
    <mergeCell ref="N58:N62"/>
    <mergeCell ref="M47:M56"/>
    <mergeCell ref="N47:N56"/>
    <mergeCell ref="O47:O56"/>
    <mergeCell ref="N24:N29"/>
    <mergeCell ref="O24:O29"/>
    <mergeCell ref="P24:P29"/>
    <mergeCell ref="Q30:Q32"/>
    <mergeCell ref="L40:L42"/>
    <mergeCell ref="K58:K62"/>
    <mergeCell ref="L58:L62"/>
    <mergeCell ref="I43:I46"/>
    <mergeCell ref="J43:J46"/>
    <mergeCell ref="K43:K46"/>
    <mergeCell ref="L43:L46"/>
    <mergeCell ref="I47:I56"/>
    <mergeCell ref="J47:J56"/>
    <mergeCell ref="K47:K56"/>
    <mergeCell ref="L47:L56"/>
    <mergeCell ref="G127:L127"/>
    <mergeCell ref="B15:B16"/>
    <mergeCell ref="J30:J32"/>
    <mergeCell ref="K30:K32"/>
    <mergeCell ref="L30:L32"/>
    <mergeCell ref="A125:F125"/>
    <mergeCell ref="A126:F126"/>
    <mergeCell ref="A127:F127"/>
    <mergeCell ref="I30:I32"/>
    <mergeCell ref="A15:A16"/>
    <mergeCell ref="I15:L15"/>
    <mergeCell ref="C15:H15"/>
    <mergeCell ref="I18:I19"/>
    <mergeCell ref="J18:J19"/>
    <mergeCell ref="G125:L125"/>
    <mergeCell ref="G126:L126"/>
    <mergeCell ref="I68:I70"/>
    <mergeCell ref="J68:J70"/>
    <mergeCell ref="K68:K70"/>
    <mergeCell ref="I58:I62"/>
    <mergeCell ref="J58:J62"/>
    <mergeCell ref="I63:I67"/>
    <mergeCell ref="I40:I42"/>
    <mergeCell ref="J40:J42"/>
    <mergeCell ref="Q113:Q114"/>
    <mergeCell ref="R113:R114"/>
    <mergeCell ref="A14:U14"/>
    <mergeCell ref="I20:I23"/>
    <mergeCell ref="J20:J23"/>
    <mergeCell ref="K20:K23"/>
    <mergeCell ref="L20:L23"/>
    <mergeCell ref="M20:M23"/>
    <mergeCell ref="N20:N23"/>
    <mergeCell ref="O20:O23"/>
    <mergeCell ref="P20:P23"/>
    <mergeCell ref="Q20:Q23"/>
    <mergeCell ref="R20:R23"/>
    <mergeCell ref="S20:S23"/>
    <mergeCell ref="T20:T23"/>
    <mergeCell ref="U15:U16"/>
    <mergeCell ref="K18:K19"/>
    <mergeCell ref="L18:L19"/>
    <mergeCell ref="M15:P15"/>
    <mergeCell ref="Q15:T15"/>
    <mergeCell ref="R18:R19"/>
    <mergeCell ref="P43:P46"/>
    <mergeCell ref="N40:N42"/>
    <mergeCell ref="K40:K42"/>
    <mergeCell ref="S113:S114"/>
    <mergeCell ref="T113:T114"/>
    <mergeCell ref="U113:U114"/>
    <mergeCell ref="I113:I114"/>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J113:J114"/>
    <mergeCell ref="K113:K114"/>
    <mergeCell ref="L113:L114"/>
    <mergeCell ref="M113:M114"/>
    <mergeCell ref="N113:N114"/>
    <mergeCell ref="O113:O114"/>
    <mergeCell ref="P113:P114"/>
  </mergeCells>
  <phoneticPr fontId="2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zoomScale="80" zoomScaleNormal="80" workbookViewId="0">
      <selection activeCell="B6" sqref="B6"/>
    </sheetView>
  </sheetViews>
  <sheetFormatPr defaultColWidth="9.109375" defaultRowHeight="14.4" x14ac:dyDescent="0.3"/>
  <cols>
    <col min="1" max="1" width="3" customWidth="1"/>
    <col min="2" max="2" width="39.6640625" customWidth="1"/>
    <col min="3" max="3" width="71.6640625" customWidth="1"/>
    <col min="4" max="4" width="127" customWidth="1"/>
  </cols>
  <sheetData>
    <row r="1" spans="1:4" ht="15.6" x14ac:dyDescent="0.3">
      <c r="A1" s="5"/>
      <c r="B1" s="5"/>
    </row>
    <row r="2" spans="1:4" ht="15.6" x14ac:dyDescent="0.3">
      <c r="A2" s="6" t="s">
        <v>29</v>
      </c>
      <c r="B2" s="6"/>
    </row>
    <row r="3" spans="1:4" ht="54" customHeight="1" x14ac:dyDescent="0.3">
      <c r="A3" s="107" t="s">
        <v>0</v>
      </c>
      <c r="B3" s="104" t="s">
        <v>6</v>
      </c>
      <c r="C3" s="104" t="s">
        <v>36</v>
      </c>
      <c r="D3" s="104" t="s">
        <v>30</v>
      </c>
    </row>
    <row r="4" spans="1:4" ht="33" customHeight="1" x14ac:dyDescent="0.3">
      <c r="A4" s="108"/>
      <c r="B4" s="105"/>
      <c r="C4" s="105"/>
      <c r="D4" s="105"/>
    </row>
    <row r="5" spans="1:4" ht="15" customHeight="1" x14ac:dyDescent="0.3">
      <c r="A5" s="28">
        <v>1</v>
      </c>
      <c r="B5" s="28">
        <v>2</v>
      </c>
      <c r="C5" s="28">
        <v>2</v>
      </c>
      <c r="D5" s="28">
        <v>3</v>
      </c>
    </row>
    <row r="6" spans="1:4" ht="198" customHeight="1" x14ac:dyDescent="0.3">
      <c r="A6" s="21" t="s">
        <v>7</v>
      </c>
      <c r="B6" s="18" t="s">
        <v>229</v>
      </c>
      <c r="C6" s="19" t="s">
        <v>233</v>
      </c>
      <c r="D6" s="19" t="s">
        <v>374</v>
      </c>
    </row>
    <row r="7" spans="1:4" ht="23.4" customHeight="1" x14ac:dyDescent="0.3">
      <c r="A7" s="21" t="s">
        <v>15</v>
      </c>
      <c r="B7" s="18" t="s">
        <v>230</v>
      </c>
      <c r="C7" s="7"/>
      <c r="D7" s="19" t="s">
        <v>245</v>
      </c>
    </row>
    <row r="8" spans="1:4" ht="91.8" customHeight="1" x14ac:dyDescent="0.3">
      <c r="A8" s="21" t="s">
        <v>16</v>
      </c>
      <c r="B8" s="18" t="s">
        <v>231</v>
      </c>
      <c r="C8" s="19" t="s">
        <v>234</v>
      </c>
      <c r="D8" s="19" t="s">
        <v>375</v>
      </c>
    </row>
    <row r="9" spans="1:4" ht="120" x14ac:dyDescent="0.3">
      <c r="A9" s="21"/>
      <c r="B9" s="18"/>
      <c r="C9" s="19" t="s">
        <v>235</v>
      </c>
      <c r="D9" s="19" t="s">
        <v>380</v>
      </c>
    </row>
    <row r="10" spans="1:4" ht="65.400000000000006" customHeight="1" x14ac:dyDescent="0.3">
      <c r="A10" s="21"/>
      <c r="B10" s="18"/>
      <c r="C10" s="42" t="s">
        <v>236</v>
      </c>
      <c r="D10" s="42" t="s">
        <v>382</v>
      </c>
    </row>
    <row r="11" spans="1:4" ht="151.80000000000001" customHeight="1" x14ac:dyDescent="0.3">
      <c r="A11" s="21"/>
      <c r="B11" s="18"/>
      <c r="C11" s="19" t="s">
        <v>237</v>
      </c>
      <c r="D11" s="19" t="s">
        <v>376</v>
      </c>
    </row>
    <row r="12" spans="1:4" ht="149.4" customHeight="1" x14ac:dyDescent="0.3">
      <c r="A12" s="21" t="s">
        <v>169</v>
      </c>
      <c r="B12" s="18" t="s">
        <v>232</v>
      </c>
      <c r="C12" s="19" t="s">
        <v>238</v>
      </c>
      <c r="D12" s="22" t="s">
        <v>377</v>
      </c>
    </row>
    <row r="13" spans="1:4" ht="84" customHeight="1" x14ac:dyDescent="0.3">
      <c r="A13" s="21"/>
      <c r="B13" s="18"/>
      <c r="C13" s="42" t="s">
        <v>239</v>
      </c>
      <c r="D13" s="42" t="s">
        <v>379</v>
      </c>
    </row>
    <row r="14" spans="1:4" ht="57.6" customHeight="1" x14ac:dyDescent="0.3">
      <c r="A14" s="127"/>
      <c r="B14" s="127"/>
      <c r="C14" s="42" t="s">
        <v>243</v>
      </c>
      <c r="D14" s="129" t="s">
        <v>378</v>
      </c>
    </row>
    <row r="15" spans="1:4" ht="82.8" customHeight="1" x14ac:dyDescent="0.3">
      <c r="A15" s="128"/>
      <c r="B15" s="128"/>
      <c r="C15" s="42" t="s">
        <v>242</v>
      </c>
      <c r="D15" s="130"/>
    </row>
    <row r="16" spans="1:4" ht="85.8" customHeight="1" x14ac:dyDescent="0.3">
      <c r="A16" s="41"/>
      <c r="B16" s="41"/>
      <c r="C16" s="43" t="s">
        <v>240</v>
      </c>
      <c r="D16" s="44" t="s">
        <v>383</v>
      </c>
    </row>
    <row r="17" spans="1:4" ht="81.599999999999994" customHeight="1" x14ac:dyDescent="0.3">
      <c r="A17" s="41"/>
      <c r="B17" s="41"/>
      <c r="C17" s="43" t="s">
        <v>241</v>
      </c>
      <c r="D17" s="44" t="s">
        <v>381</v>
      </c>
    </row>
  </sheetData>
  <mergeCells count="7">
    <mergeCell ref="A3:A4"/>
    <mergeCell ref="C3:C4"/>
    <mergeCell ref="D3:D4"/>
    <mergeCell ref="B3:B4"/>
    <mergeCell ref="B14:B15"/>
    <mergeCell ref="A14:A15"/>
    <mergeCell ref="D14:D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4"/>
  <sheetViews>
    <sheetView zoomScale="90" zoomScaleNormal="90" workbookViewId="0">
      <selection activeCell="G12" sqref="G12"/>
    </sheetView>
  </sheetViews>
  <sheetFormatPr defaultColWidth="8.88671875" defaultRowHeight="15.6" x14ac:dyDescent="0.3"/>
  <cols>
    <col min="1" max="2" width="8.88671875" style="3"/>
    <col min="3" max="3" width="14.109375" style="3" customWidth="1"/>
    <col min="4" max="10" width="8.88671875" style="3"/>
    <col min="11" max="11" width="54.109375" style="3" customWidth="1"/>
    <col min="12" max="16384" width="8.88671875" style="3"/>
  </cols>
  <sheetData>
    <row r="2" spans="1:11" x14ac:dyDescent="0.3">
      <c r="A2" s="6" t="s">
        <v>32</v>
      </c>
      <c r="C2" s="12"/>
      <c r="D2" s="17"/>
      <c r="E2" s="17"/>
    </row>
    <row r="3" spans="1:11" ht="31.8" customHeight="1" x14ac:dyDescent="0.3">
      <c r="A3" s="131" t="s">
        <v>31</v>
      </c>
      <c r="B3" s="131"/>
      <c r="C3" s="131"/>
      <c r="D3" s="131"/>
      <c r="E3" s="131"/>
      <c r="F3" s="131"/>
      <c r="G3" s="131"/>
      <c r="H3" s="131"/>
      <c r="I3" s="131"/>
      <c r="J3" s="131"/>
      <c r="K3" s="131"/>
    </row>
    <row r="4" spans="1:11" ht="218.4" customHeight="1" x14ac:dyDescent="0.3">
      <c r="A4" s="132" t="s">
        <v>373</v>
      </c>
      <c r="B4" s="133"/>
      <c r="C4" s="133"/>
      <c r="D4" s="133"/>
      <c r="E4" s="133"/>
      <c r="F4" s="133"/>
      <c r="G4" s="133"/>
      <c r="H4" s="133"/>
      <c r="I4" s="133"/>
      <c r="J4" s="133"/>
      <c r="K4" s="133"/>
    </row>
  </sheetData>
  <mergeCells count="2">
    <mergeCell ref="A3:K3"/>
    <mergeCell ref="A4:K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1 lentelė</vt:lpstr>
      <vt:lpstr>2 lentelė</vt:lpstr>
      <vt:lpstr>3 lentelė</vt:lpstr>
    </vt:vector>
  </TitlesOfParts>
  <Company>IRD prie VRM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Verkauskienė</dc:creator>
  <cp:lastModifiedBy>Virginija Šimkutė</cp:lastModifiedBy>
  <dcterms:created xsi:type="dcterms:W3CDTF">2023-08-28T11:49:41Z</dcterms:created>
  <dcterms:modified xsi:type="dcterms:W3CDTF">2025-02-02T18:08:33Z</dcterms:modified>
</cp:coreProperties>
</file>